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Nick\Downloads\"/>
    </mc:Choice>
  </mc:AlternateContent>
  <xr:revisionPtr revIDLastSave="0" documentId="13_ncr:1_{78589122-E707-4ED0-9E01-2ED1BA92ED5A}" xr6:coauthVersionLast="47" xr6:coauthVersionMax="47" xr10:uidLastSave="{00000000-0000-0000-0000-000000000000}"/>
  <bookViews>
    <workbookView xWindow="-108" yWindow="-108" windowWidth="23256" windowHeight="12456" activeTab="1" xr2:uid="{00000000-000D-0000-FFFF-FFFF00000000}"/>
  </bookViews>
  <sheets>
    <sheet name="Summary" sheetId="5" r:id="rId1"/>
    <sheet name="Checklist" sheetId="2" r:id="rId2"/>
  </sheets>
  <definedNames>
    <definedName name="_xlnm.Print_Area" localSheetId="0">Summary!$A$1:$E$13</definedName>
    <definedName name="_xlnm.Print_Titles" localSheetId="1">Checklist!$1:$1</definedName>
    <definedName name="_xlnm.Print_Titles" localSheetId="0">Summary!$1:$1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5" i="2" l="1"/>
  <c r="F133" i="2" l="1"/>
  <c r="F134" i="2"/>
  <c r="F135" i="2"/>
  <c r="F136" i="2"/>
  <c r="F132" i="2"/>
  <c r="F124" i="2"/>
  <c r="F125" i="2"/>
  <c r="F126" i="2"/>
  <c r="F123" i="2"/>
  <c r="F112" i="2"/>
  <c r="F113" i="2"/>
  <c r="F114" i="2"/>
  <c r="F115" i="2"/>
  <c r="F116" i="2"/>
  <c r="F117" i="2"/>
  <c r="F111" i="2"/>
  <c r="F101" i="2"/>
  <c r="F102" i="2"/>
  <c r="F103" i="2"/>
  <c r="F104" i="2"/>
  <c r="F105" i="2"/>
  <c r="F100" i="2"/>
  <c r="F87" i="2"/>
  <c r="F88" i="2"/>
  <c r="F89" i="2"/>
  <c r="F90" i="2"/>
  <c r="F91" i="2"/>
  <c r="F92" i="2"/>
  <c r="F93" i="2"/>
  <c r="F86" i="2"/>
  <c r="F80" i="2"/>
  <c r="F66" i="2" l="1"/>
  <c r="F57" i="2"/>
  <c r="F58" i="2"/>
  <c r="F59" i="2"/>
  <c r="F60" i="2"/>
  <c r="F56" i="2"/>
  <c r="F67" i="2"/>
  <c r="F68" i="2"/>
  <c r="F69" i="2"/>
  <c r="F70" i="2"/>
  <c r="F71" i="2"/>
  <c r="F72" i="2"/>
  <c r="F73" i="2"/>
  <c r="F74" i="2"/>
  <c r="F75" i="2"/>
  <c r="F76" i="2"/>
  <c r="F77" i="2"/>
  <c r="F78" i="2"/>
  <c r="F79" i="2"/>
  <c r="F46" i="2"/>
  <c r="F47" i="2"/>
  <c r="F48" i="2"/>
  <c r="F49" i="2"/>
  <c r="F50" i="2"/>
  <c r="F45" i="2"/>
  <c r="F26" i="2"/>
  <c r="F27" i="2"/>
  <c r="F28" i="2"/>
  <c r="F29" i="2"/>
  <c r="F30" i="2"/>
  <c r="F31" i="2"/>
  <c r="F32" i="2"/>
  <c r="F33" i="2"/>
  <c r="F34" i="2"/>
  <c r="F35" i="2"/>
  <c r="F36" i="2"/>
  <c r="F37" i="2"/>
  <c r="F38" i="2"/>
  <c r="F39" i="2"/>
  <c r="F25" i="2"/>
  <c r="G133" i="2"/>
  <c r="G134" i="2"/>
  <c r="G135" i="2"/>
  <c r="G136" i="2"/>
  <c r="G132" i="2"/>
  <c r="G124" i="2"/>
  <c r="G125" i="2"/>
  <c r="G123" i="2"/>
  <c r="G112" i="2"/>
  <c r="G113" i="2"/>
  <c r="G114" i="2"/>
  <c r="G115" i="2"/>
  <c r="G116" i="2"/>
  <c r="G117" i="2"/>
  <c r="G111" i="2"/>
  <c r="G101" i="2"/>
  <c r="G102" i="2"/>
  <c r="G103" i="2"/>
  <c r="G104" i="2"/>
  <c r="G105" i="2"/>
  <c r="G100" i="2"/>
  <c r="G87" i="2"/>
  <c r="G88" i="2"/>
  <c r="G89" i="2"/>
  <c r="G90" i="2"/>
  <c r="G91" i="2"/>
  <c r="G92" i="2"/>
  <c r="G93" i="2"/>
  <c r="G86" i="2"/>
  <c r="G73" i="2"/>
  <c r="G76" i="2"/>
  <c r="G80" i="2"/>
  <c r="G31" i="2"/>
  <c r="G32" i="2"/>
  <c r="G35" i="2"/>
  <c r="G10" i="2"/>
  <c r="G11" i="2"/>
  <c r="G12" i="2"/>
  <c r="G13" i="2"/>
  <c r="G14" i="2"/>
  <c r="G15" i="2"/>
  <c r="G16" i="2"/>
  <c r="G17" i="2"/>
  <c r="G94" i="2"/>
  <c r="G18" i="2"/>
  <c r="G19" i="2"/>
  <c r="F11" i="2"/>
  <c r="F12" i="2"/>
  <c r="F13" i="2"/>
  <c r="F14" i="2"/>
  <c r="F15" i="2"/>
  <c r="F16" i="2"/>
  <c r="F17" i="2"/>
  <c r="F94" i="2"/>
  <c r="F18" i="2"/>
  <c r="F19" i="2"/>
  <c r="F10" i="2"/>
  <c r="C8" i="5"/>
  <c r="G95" i="2" l="1"/>
  <c r="G20" i="2"/>
  <c r="D3" i="5" s="1"/>
  <c r="G137" i="2"/>
  <c r="D12" i="5" s="1"/>
  <c r="G118" i="2"/>
  <c r="D10" i="5" s="1"/>
  <c r="G106" i="2"/>
  <c r="D9" i="5" s="1"/>
  <c r="D8" i="5"/>
  <c r="E8" i="5" s="1"/>
  <c r="G126" i="2" l="1"/>
  <c r="G127" i="2" s="1"/>
  <c r="D11" i="5" s="1"/>
  <c r="G67" i="2"/>
  <c r="G68" i="2"/>
  <c r="G69" i="2"/>
  <c r="G70" i="2"/>
  <c r="G71" i="2"/>
  <c r="G72" i="2"/>
  <c r="G74" i="2"/>
  <c r="G75" i="2"/>
  <c r="G77" i="2"/>
  <c r="G78" i="2"/>
  <c r="G79" i="2"/>
  <c r="G66" i="2"/>
  <c r="G57" i="2"/>
  <c r="G58" i="2"/>
  <c r="G59" i="2"/>
  <c r="G60" i="2"/>
  <c r="G56" i="2"/>
  <c r="G46" i="2"/>
  <c r="G47" i="2"/>
  <c r="G48" i="2"/>
  <c r="G49" i="2"/>
  <c r="G50" i="2"/>
  <c r="G45" i="2"/>
  <c r="G26" i="2"/>
  <c r="G27" i="2"/>
  <c r="G28" i="2"/>
  <c r="G29" i="2"/>
  <c r="G30" i="2"/>
  <c r="G33" i="2"/>
  <c r="G34" i="2"/>
  <c r="G36" i="2"/>
  <c r="G37" i="2"/>
  <c r="G38" i="2"/>
  <c r="G39" i="2"/>
  <c r="G25" i="2"/>
  <c r="G61" i="2" l="1"/>
  <c r="D6" i="5" s="1"/>
  <c r="G81" i="2"/>
  <c r="D7" i="5" s="1"/>
  <c r="G51" i="2"/>
  <c r="D5" i="5" s="1"/>
  <c r="G40" i="2"/>
  <c r="D4" i="5" s="1"/>
  <c r="H118" i="2"/>
  <c r="F118" i="2"/>
  <c r="C10" i="5" s="1"/>
  <c r="E10" i="5" s="1"/>
  <c r="H40" i="2"/>
  <c r="F40" i="2"/>
  <c r="C4" i="5" s="1"/>
  <c r="E4" i="5" s="1"/>
  <c r="H137" i="2" l="1"/>
  <c r="H106" i="2"/>
  <c r="F95" i="2"/>
  <c r="H81" i="2"/>
  <c r="H61" i="2"/>
  <c r="F61" i="2"/>
  <c r="C6" i="5" s="1"/>
  <c r="E6" i="5" s="1"/>
  <c r="H51" i="2"/>
  <c r="H127" i="2"/>
  <c r="F137" i="2" l="1"/>
  <c r="C12" i="5" s="1"/>
  <c r="E12" i="5" s="1"/>
  <c r="F106" i="2"/>
  <c r="C9" i="5" s="1"/>
  <c r="E9" i="5" s="1"/>
  <c r="F81" i="2"/>
  <c r="C7" i="5" s="1"/>
  <c r="E7" i="5" s="1"/>
  <c r="F127" i="2"/>
  <c r="C11" i="5" s="1"/>
  <c r="E11" i="5" s="1"/>
  <c r="F51" i="2"/>
  <c r="C5" i="5" s="1"/>
  <c r="E5" i="5" s="1"/>
  <c r="F20" i="2" l="1"/>
  <c r="C3" i="5" s="1"/>
  <c r="E3" i="5" s="1"/>
  <c r="C13" i="5" l="1"/>
  <c r="H20" i="2"/>
  <c r="D13" i="5" s="1"/>
  <c r="E13" i="5" l="1"/>
</calcChain>
</file>

<file path=xl/sharedStrings.xml><?xml version="1.0" encoding="utf-8"?>
<sst xmlns="http://schemas.openxmlformats.org/spreadsheetml/2006/main" count="299" uniqueCount="172">
  <si>
    <t>Checklist Scoring</t>
  </si>
  <si>
    <t>Principle</t>
  </si>
  <si>
    <t>Points Available</t>
  </si>
  <si>
    <t>%</t>
  </si>
  <si>
    <t>Combined Score</t>
  </si>
  <si>
    <r>
      <rPr>
        <sz val="11"/>
        <color rgb="FF231F20"/>
        <rFont val="Calibri"/>
        <family val="2"/>
        <scheme val="minor"/>
      </rPr>
      <t>AMI</t>
    </r>
  </si>
  <si>
    <r>
      <rPr>
        <sz val="11"/>
        <color rgb="FF231F20"/>
        <rFont val="Calibri"/>
        <family val="2"/>
        <scheme val="minor"/>
      </rPr>
      <t>#</t>
    </r>
  </si>
  <si>
    <r>
      <rPr>
        <sz val="11"/>
        <color rgb="FF231F20"/>
        <rFont val="Calibri"/>
        <family val="2"/>
        <scheme val="minor"/>
      </rPr>
      <t>Reference</t>
    </r>
  </si>
  <si>
    <r>
      <rPr>
        <sz val="11"/>
        <color rgb="FF231F20"/>
        <rFont val="Calibri"/>
        <family val="2"/>
        <scheme val="minor"/>
      </rPr>
      <t>Comments</t>
    </r>
  </si>
  <si>
    <r>
      <rPr>
        <sz val="11"/>
        <color rgb="FF231F20"/>
        <rFont val="Calibri"/>
        <family val="2"/>
        <scheme val="minor"/>
      </rPr>
      <t>Points</t>
    </r>
  </si>
  <si>
    <r>
      <rPr>
        <sz val="11"/>
        <color rgb="FF231F20"/>
        <rFont val="Calibri"/>
        <family val="2"/>
        <scheme val="minor"/>
      </rPr>
      <t>Points Available</t>
    </r>
  </si>
  <si>
    <r>
      <rPr>
        <sz val="11"/>
        <color rgb="FF231F20"/>
        <rFont val="Calibri"/>
        <family val="2"/>
        <scheme val="minor"/>
      </rPr>
      <t>SCORE</t>
    </r>
  </si>
  <si>
    <r>
      <rPr>
        <sz val="11"/>
        <color rgb="FF231F20"/>
        <rFont val="Calibri"/>
        <family val="2"/>
        <scheme val="minor"/>
      </rPr>
      <t>NSF 4.2.1,
AMIF 2013</t>
    </r>
  </si>
  <si>
    <r>
      <rPr>
        <sz val="11"/>
        <color rgb="FF231F20"/>
        <rFont val="Calibri"/>
        <family val="2"/>
        <scheme val="minor"/>
      </rPr>
      <t>AMIF 2013</t>
    </r>
  </si>
  <si>
    <r>
      <rPr>
        <sz val="11"/>
        <color rgb="FF231F20"/>
        <rFont val="Calibri"/>
        <family val="2"/>
        <scheme val="minor"/>
      </rPr>
      <t>NSF 5.1.8</t>
    </r>
  </si>
  <si>
    <r>
      <rPr>
        <sz val="11"/>
        <color rgb="FF231F20"/>
        <rFont val="Calibri"/>
        <family val="2"/>
        <scheme val="minor"/>
      </rPr>
      <t>NSF 5.3.3</t>
    </r>
  </si>
  <si>
    <r>
      <rPr>
        <sz val="11"/>
        <color rgb="FF231F20"/>
        <rFont val="Calibri"/>
        <family val="2"/>
        <scheme val="minor"/>
      </rPr>
      <t>NSF 4.1.1,
4.2.1.2, 4.3</t>
    </r>
  </si>
  <si>
    <r>
      <rPr>
        <sz val="11"/>
        <color rgb="FF231F20"/>
        <rFont val="Calibri"/>
        <family val="2"/>
        <scheme val="minor"/>
      </rPr>
      <t>NSF 5.2.1</t>
    </r>
  </si>
  <si>
    <r>
      <rPr>
        <sz val="11"/>
        <color rgb="FF231F20"/>
        <rFont val="Calibri"/>
        <family val="2"/>
        <scheme val="minor"/>
      </rPr>
      <t>NSF 4.1,
4.2, AMI</t>
    </r>
  </si>
  <si>
    <r>
      <rPr>
        <sz val="11"/>
        <color rgb="FF231F20"/>
        <rFont val="Calibri"/>
        <family val="2"/>
        <scheme val="minor"/>
      </rPr>
      <t>NSF 5.1.2</t>
    </r>
  </si>
  <si>
    <r>
      <rPr>
        <sz val="11"/>
        <color rgb="FF231F20"/>
        <rFont val="Calibri"/>
        <family val="2"/>
        <scheme val="minor"/>
      </rPr>
      <t>NSF 5.1.2,
AMIF 2013</t>
    </r>
  </si>
  <si>
    <r>
      <rPr>
        <sz val="11"/>
        <color rgb="FF231F20"/>
        <rFont val="Calibri"/>
        <family val="2"/>
        <scheme val="minor"/>
      </rPr>
      <t>NSF 5.1.16, AMI</t>
    </r>
  </si>
  <si>
    <r>
      <rPr>
        <sz val="11"/>
        <color rgb="FF231F20"/>
        <rFont val="Calibri"/>
        <family val="2"/>
        <scheme val="minor"/>
      </rPr>
      <t>NSF B.12, AMIF 2013</t>
    </r>
  </si>
  <si>
    <r>
      <rPr>
        <sz val="11"/>
        <color rgb="FF231F20"/>
        <rFont val="Calibri"/>
        <family val="2"/>
        <scheme val="minor"/>
      </rPr>
      <t>NSF 5.2.4,
AMIF 2013</t>
    </r>
  </si>
  <si>
    <r>
      <rPr>
        <sz val="11"/>
        <color rgb="FF231F20"/>
        <rFont val="Calibri"/>
        <family val="2"/>
        <scheme val="minor"/>
      </rPr>
      <t>NSF 5.1.1,
AMIF 2013</t>
    </r>
  </si>
  <si>
    <r>
      <rPr>
        <sz val="11"/>
        <color rgb="FF231F20"/>
        <rFont val="Calibri"/>
        <family val="2"/>
        <scheme val="minor"/>
      </rPr>
      <t>NSF 5.1.9</t>
    </r>
  </si>
  <si>
    <r>
      <rPr>
        <sz val="11"/>
        <color rgb="FF231F20"/>
        <rFont val="Calibri"/>
        <family val="2"/>
        <scheme val="minor"/>
      </rPr>
      <t>NSF 7.1.7, B.4</t>
    </r>
  </si>
  <si>
    <r>
      <rPr>
        <sz val="11"/>
        <color rgb="FF231F20"/>
        <rFont val="Calibri"/>
        <family val="2"/>
        <scheme val="minor"/>
      </rPr>
      <t>AMI 2013</t>
    </r>
  </si>
  <si>
    <r>
      <rPr>
        <sz val="11"/>
        <color rgb="FF231F20"/>
        <rFont val="Calibri"/>
        <family val="2"/>
        <scheme val="minor"/>
      </rPr>
      <t>NSF 5.1.7, AMI</t>
    </r>
  </si>
  <si>
    <r>
      <rPr>
        <sz val="11"/>
        <color rgb="FF231F20"/>
        <rFont val="Calibri"/>
        <family val="2"/>
        <scheme val="minor"/>
      </rPr>
      <t>NSF 5.1.13.3,
5.13.4,
AMIF 2013</t>
    </r>
  </si>
  <si>
    <r>
      <rPr>
        <sz val="11"/>
        <color rgb="FF231F20"/>
        <rFont val="Calibri"/>
        <family val="2"/>
        <scheme val="minor"/>
      </rPr>
      <t>NSF 5.1.13, B.9</t>
    </r>
  </si>
  <si>
    <r>
      <rPr>
        <sz val="11"/>
        <color rgb="FF231F20"/>
        <rFont val="Calibri"/>
        <family val="2"/>
        <scheme val="minor"/>
      </rPr>
      <t>NSF 6.2.2</t>
    </r>
  </si>
  <si>
    <r>
      <rPr>
        <sz val="12"/>
        <color rgb="FF231F20"/>
        <rFont val="Calibri"/>
        <family val="2"/>
        <scheme val="minor"/>
      </rPr>
      <t>•     S = Satisfactory (Full Points)</t>
    </r>
  </si>
  <si>
    <r>
      <rPr>
        <sz val="12"/>
        <color rgb="FF231F20"/>
        <rFont val="Calibri"/>
        <family val="2"/>
        <scheme val="minor"/>
      </rPr>
      <t>•     M = Marginal (Half Points)</t>
    </r>
  </si>
  <si>
    <t>Comments</t>
  </si>
  <si>
    <t>10 Principles of Food Safety Design Checklist</t>
  </si>
  <si>
    <t>Constructed and easily maintained in a cleanable condition to prevent the ingress, survival, and growth of microorganisms and allow for the removal of allergens.</t>
  </si>
  <si>
    <t>Procedures for sanitation must be clearly written, designed and proven effective and efficient. Chemicals and procedures recommended for cleaning and sanitation must be compatible with the equipment and the manufacturing environment to prevent damage.</t>
  </si>
  <si>
    <t>10. Validated Sanitation Protocols</t>
  </si>
  <si>
    <t xml:space="preserve">The sanitation process is a part of the equipment design.  </t>
  </si>
  <si>
    <t>Parts remain attached or hang on the equipment for easy cleaning and to prevent damage or loss.  Separate parts baskets, carts, or racks are supplied as an alternative and designed in accordance with the principles.</t>
  </si>
  <si>
    <t xml:space="preserve">Procedures for routine and periodic sanitation are provided, easy to understand, safe, practical, effective, and efficient.  Procedures account for the use of tools and parts storage to prevent damage.  </t>
  </si>
  <si>
    <t>Fan cooled motors do not blow air onto, or in the direction of, product contact surfaces.</t>
  </si>
  <si>
    <t>In sections of ductwork that are not easily cleaned through access opening, validated CIP systems are utilized.</t>
  </si>
  <si>
    <t>Compressed air and pneumatic cylinder outlets do not exhaust onto, or in the direction of, product contact surfaces.</t>
  </si>
  <si>
    <t xml:space="preserve">Ducts have a drain that directs drainage away from equipment and is properly fastened.  </t>
  </si>
  <si>
    <t>Exhaust systems have welded seams or are otherwise permanently sealed, with no flange or threaded connections, with adequate access for sanitation and inspection.</t>
  </si>
  <si>
    <t xml:space="preserve">Equipment that requires additional sub systems, such as exhaust, drainage, or automated cleaning systems, does not create food safety design risk because of the soil load, operational conditions, or standard sanitation operating procedures.  </t>
  </si>
  <si>
    <t xml:space="preserve">Maintenance enclosures and human machine interfaces are not located over open product zones.  </t>
  </si>
  <si>
    <t>Maintenance enclosures and human machine interfaces are fastened to the frame in a manner consistent with the food safety design principles.</t>
  </si>
  <si>
    <t xml:space="preserve">Utility supply lines, pipes and wiring are are controlled without bundling and allow clearance for sanitation.  </t>
  </si>
  <si>
    <r>
      <rPr>
        <sz val="11"/>
        <color rgb="FF231F20"/>
        <rFont val="Calibri"/>
        <family val="2"/>
        <scheme val="minor"/>
      </rPr>
      <t>AMIF 2013</t>
    </r>
    <r>
      <rPr>
        <sz val="11"/>
        <rFont val="Calibri"/>
        <family val="2"/>
        <scheme val="minor"/>
      </rPr>
      <t>, NEMA, IP</t>
    </r>
  </si>
  <si>
    <t>Description</t>
  </si>
  <si>
    <t>During normal operations, the equipment must perform so it does not contribute to unsanitary conditions; the harborage and growth of bacteria; or the creation of foreign material.</t>
  </si>
  <si>
    <t>Surfaces near the product contact zone areas are designed as if they were product contact zone areas.</t>
  </si>
  <si>
    <t>Motors, gearboxes, and bearings are not located in or above product contact zones.</t>
  </si>
  <si>
    <t xml:space="preserve">Barbed hose fittings are not used.  Vulcanized hose fittings are preferred.  </t>
  </si>
  <si>
    <t xml:space="preserve">Belt scrapers consist of one solid piece, positioned with the mount away from the product drop zone, and are removed without tools.  </t>
  </si>
  <si>
    <t>Leg adjustments should be external, or hermetically sealed if internal, and cleanable.</t>
  </si>
  <si>
    <t xml:space="preserve">Name plates and tags are minimized.  If necessary, should not be above or adjacent to contact surfaces.  Rivets or other methods which create lap joint attachments are not used.  </t>
  </si>
  <si>
    <t>Liquids and other materials do not drip, drain, or draw into product zones.</t>
  </si>
  <si>
    <t xml:space="preserve">Belts are adequately supported to prevent pooling or unwanted collection.  </t>
  </si>
  <si>
    <t xml:space="preserve">Where access or disassembly is not possible during routine sanitation, equipment allows for alternate methods, such as CIP or COP, with the means to verify effectiveness.  </t>
  </si>
  <si>
    <t>Safety features, such as guards, allow for effective sanitation and inspection.  If removal is necessary for routine or periodic sanitation, work instructions are provided.</t>
  </si>
  <si>
    <t xml:space="preserve">Equipment designed to eliminate the need for walkovers.  </t>
  </si>
  <si>
    <t xml:space="preserve">Surfaces are accessible for mechanical cleaning and sanitation treatment to prevent biofilms formation. </t>
  </si>
  <si>
    <t>Construction materials used for equipment must be robust and compatible with the product, environment, chemicals, and sanitation methods.</t>
  </si>
  <si>
    <r>
      <rPr>
        <sz val="11"/>
        <color rgb="FF231F20"/>
        <rFont val="Calibri"/>
        <family val="2"/>
        <scheme val="minor"/>
      </rPr>
      <t>AMIF 2013</t>
    </r>
    <r>
      <rPr>
        <sz val="11"/>
        <rFont val="Calibri"/>
        <family val="2"/>
        <scheme val="minor"/>
      </rPr>
      <t>, 21 CFR Parts 175, 176, and 177</t>
    </r>
  </si>
  <si>
    <t xml:space="preserve">Product contact surfaces must be made with materials which are degradation resistant, non-toxic, and non-absorbent in accordance with relevant standards and regulations.  </t>
  </si>
  <si>
    <t xml:space="preserve">Materials do not leach, impart flavor, or otherwise alter the product.  </t>
  </si>
  <si>
    <t>1. Made of Compatible Materials</t>
  </si>
  <si>
    <t>Hoses (air, vacuum, product, pneumatics, etc.) and hose assemblies are easily removed for sanitation.</t>
  </si>
  <si>
    <t>2. Accessible for Inspection, Maintenance, and Sanitation </t>
  </si>
  <si>
    <t>Equipment and parts shall be readily accessible for inspection, maintenance, and sanitation; without the use of tools.</t>
  </si>
  <si>
    <t xml:space="preserve">Surfaces, such as large sheet metal, are sufficiently supported to prevent warping or denting and subsequent pooling.  </t>
  </si>
  <si>
    <t>3. No Product, Liquid, or Other Material Collection</t>
  </si>
  <si>
    <t>4. Hollow Areas are Hermetically Sealed</t>
  </si>
  <si>
    <t>5. No Niches</t>
  </si>
  <si>
    <t>Equipment parts should be free of niches such as pits, cracks, corrosion, recesses, open seams, gaps, lap seams, protruding ledges, inside threads, bolt rivets, and dead ends.</t>
  </si>
  <si>
    <t xml:space="preserve">Welds are continuous, smooth, and polished, free of pits, cracks, and corrosion.  </t>
  </si>
  <si>
    <t>6. Operational Performance</t>
  </si>
  <si>
    <t>7. Maintenance Enclosures</t>
  </si>
  <si>
    <t>8. Compatibility With Other Plant Systems</t>
  </si>
  <si>
    <t>9. Cleanable to a Microbiological Level</t>
  </si>
  <si>
    <t xml:space="preserve">Components are capable of withstanding sanitation procedures through the respective lifetime of the equipment or each component.  </t>
  </si>
  <si>
    <t>#</t>
  </si>
  <si>
    <t>Reference</t>
  </si>
  <si>
    <t>Points</t>
  </si>
  <si>
    <t>AMI</t>
  </si>
  <si>
    <t>Horizontal framework is rounded.  If squared, framework must be angled to prevent pooling.</t>
  </si>
  <si>
    <t>Pneumatic systems do not exhaust in or near product contact areas. Cylinders, supply lines, and return lines are sealed and do not allow ingress or egress.</t>
  </si>
  <si>
    <t>Surfaces in non-product zones are accessible for cleaning and inspection.</t>
  </si>
  <si>
    <t>Equipment is located 30” from overhead structures and 36” from the nearest stationary object, including walls.</t>
  </si>
  <si>
    <t>Surfaces in the product zone readily accessible for sanitation and inspection.</t>
  </si>
  <si>
    <t xml:space="preserve">Plastics and composites remain intact without degradation or changes in shape, structure, or function through standard operating, sanitation, and storage protocols.  </t>
  </si>
  <si>
    <t xml:space="preserve">All principles apply to all parts of the equipment, unless otherwise specified.  </t>
  </si>
  <si>
    <t>Score</t>
  </si>
  <si>
    <t>Hollow areas of equipment such as frames and rollers are eliminated wherever possible or permanently sealed.  Bolts, studs, mounting plates, brackets, junction boxes, nameplates, end caps, sleeves, and other items must be continuously welded to the surfaces, not attached via drilled and taped holes.</t>
  </si>
  <si>
    <t>10 Principles of Food Safety Design Summary</t>
  </si>
  <si>
    <t>2. Accessible for Inspection, Maintenance,  and Sanitation </t>
  </si>
  <si>
    <t>3. No Product, Liquid, or Other Material Collection</t>
  </si>
  <si>
    <t>4. Hollow Areas are Hermetically Sealed</t>
  </si>
  <si>
    <t>7. Maintenance Enclosures </t>
  </si>
  <si>
    <t>8. Compatibility With Other Plant Systems</t>
  </si>
  <si>
    <t>9. Cleanable to a Microbiological Level </t>
  </si>
  <si>
    <t xml:space="preserve">If 1.4 cannot be met, then coatings must remain intact and the equipment manual provide guidance on frequency of monitoring and recoating.  </t>
  </si>
  <si>
    <t>Cloth back belts are not used.</t>
  </si>
  <si>
    <t>Materials not used include wood, enamelware, uncoated aluminum, uncoated anodized aluminum, etc. per NSF/ANSI/3A 14159-1.</t>
  </si>
  <si>
    <t>Materials used shall be non-absorbent.</t>
  </si>
  <si>
    <t>There are no fastener penetrations into hollow tube construction.</t>
  </si>
  <si>
    <t>Caulking is not used in or above the product zone.</t>
  </si>
  <si>
    <t>Fasteners are not used in or above the product zone.</t>
  </si>
  <si>
    <t>Belt supports are constructed from single pieces of material.</t>
  </si>
  <si>
    <t>Product contact surfaces are made to prevent build-up of product residue during operations.</t>
  </si>
  <si>
    <t>Utility lines are 12” off of the floor and cleanable.</t>
  </si>
  <si>
    <t>Conduit and supply lines are not routed above product contact areas.</t>
  </si>
  <si>
    <r>
      <t xml:space="preserve">Breakable or removable parts are detectable, dependent on the capability of the system, </t>
    </r>
    <r>
      <rPr>
        <i/>
        <sz val="11"/>
        <rFont val="Calibri"/>
        <family val="2"/>
        <scheme val="minor"/>
      </rPr>
      <t>i.e.</t>
    </r>
    <r>
      <rPr>
        <sz val="11"/>
        <rFont val="Calibri"/>
        <family val="2"/>
        <scheme val="minor"/>
      </rPr>
      <t xml:space="preserve"> made with detectable materials, control measures, failure alerts, etc.  </t>
    </r>
  </si>
  <si>
    <t>NSF 5.1.11,
AMIF 2013</t>
  </si>
  <si>
    <t xml:space="preserve">Identification placards are secure and are not damaged or removed through standard operating and sanitation procedures.  Equipment manual provides guidance on frequency for replacement as needed.  </t>
  </si>
  <si>
    <t xml:space="preserve">Product catch pans or drip pans are accessible for sanitation and inspection.  If removal is necessary for routine or periodic sanitation, pans can be easily removed and reassembled, minimizing the introduction of contents into product zone.  </t>
  </si>
  <si>
    <t xml:space="preserve">Exposed and enclosed surfaces are designed to eliminate pooling or collection and be self-draining.  </t>
  </si>
  <si>
    <t>The need for periodic deep cleaning beyond routine sanitation is minimized.</t>
  </si>
  <si>
    <t>NAMI 2021</t>
  </si>
  <si>
    <t>AMIF 2014</t>
  </si>
  <si>
    <t>AMIF 2013</t>
  </si>
  <si>
    <t>NSF 4.2, 4.3</t>
  </si>
  <si>
    <t>NSF 5.1.5, B.1, B.2</t>
  </si>
  <si>
    <t xml:space="preserve">Food equipment must be constructed to ensure effective and efficient cleaning over the life of the equipment with minimal degradation.  The equipment should be designed to prevent bacterial ingress, survival, and growth, as well as preclude introduction or accumulation of allergens, chemicals, or foreign material, on both product and non-product contact surfaces.  </t>
  </si>
  <si>
    <t xml:space="preserve">Seals and O-rings are avoided when possible, when needed are designed to minimize product contact, entry into product zone upon failure, and detectable as provided at 8.7.  </t>
  </si>
  <si>
    <t>Rolled edges that create a hollow space are avoided.*</t>
  </si>
  <si>
    <t xml:space="preserve">If used, tension is removed easily without tools to allow access to conveyor bed.  If belting must be removed for periodic sanitation, designated storage protocol is provided. </t>
  </si>
  <si>
    <t xml:space="preserve">Belting and rail system is accessible for sanitation and inspection.  If needed, lifters are incorporated into or provided with the equipment.  If used, belt supports, scrapers, or rub bars are accesible or easily removed without tools.  </t>
  </si>
  <si>
    <t>Applicable Points</t>
  </si>
  <si>
    <t>Maintenance enclosures and human machine interfaces such as push buttons, valve handles, switches and touchscreens, must be robust to ensure integrity and designed to prevent product residue or water penetration or accumulation.  Enclosures should be sloped or pitched to avoid use as a storage area or residue accumulation point.</t>
  </si>
  <si>
    <t>NSF 5.1,
AMIF 2013</t>
  </si>
  <si>
    <r>
      <rPr>
        <sz val="11"/>
        <color rgb="FF231F20"/>
        <rFont val="Calibri"/>
        <family val="2"/>
        <scheme val="minor"/>
      </rPr>
      <t>•     U = Unsatisfactory (Zero Points)</t>
    </r>
  </si>
  <si>
    <r>
      <rPr>
        <sz val="11"/>
        <color rgb="FF231F20"/>
        <rFont val="Calibri"/>
        <family val="2"/>
        <scheme val="minor"/>
      </rPr>
      <t>•     NA = Not Applicable</t>
    </r>
  </si>
  <si>
    <r>
      <rPr>
        <sz val="11"/>
        <color rgb="FF231F20"/>
        <rFont val="Calibri"/>
        <family val="2"/>
        <scheme val="minor"/>
      </rPr>
      <t>NSF 4.1, 4.2</t>
    </r>
    <r>
      <rPr>
        <sz val="11"/>
        <color rgb="FF000000"/>
        <rFont val="Calibri"/>
        <family val="2"/>
        <scheme val="minor"/>
      </rPr>
      <t>, NSF/ANSI/3A 14159-1</t>
    </r>
  </si>
  <si>
    <t xml:space="preserve">Stainless steel is 304 or 316 grade, or equivalent, and appropriate for use.*  </t>
  </si>
  <si>
    <t>Metals are compatible with one another.*</t>
  </si>
  <si>
    <t>Non-product contact areas do not cross contaminate product or product contact zones.*</t>
  </si>
  <si>
    <t>Shafts that pass through a product zone shall have separation between the drive motor and the wall of the equipment.*</t>
  </si>
  <si>
    <r>
      <t xml:space="preserve"> Score           </t>
    </r>
    <r>
      <rPr>
        <sz val="9"/>
        <rFont val="Calibri"/>
        <family val="2"/>
        <scheme val="minor"/>
      </rPr>
      <t>(S, M, U, NA)</t>
    </r>
  </si>
  <si>
    <t>NSF 5.1.10</t>
  </si>
  <si>
    <r>
      <t xml:space="preserve">Surfaces are organoleptically cleanable based on sight, touch, and smell. </t>
    </r>
    <r>
      <rPr>
        <sz val="11"/>
        <color rgb="FF0070C0"/>
        <rFont val="Calibri"/>
        <family val="2"/>
        <scheme val="minor"/>
      </rPr>
      <t xml:space="preserve"> </t>
    </r>
  </si>
  <si>
    <t>Compressed air used on product or contact surfaces is filtered and dried to prevent moisture, based on product risk.  Final filtration is located as close to the product contact zone as possible.*</t>
  </si>
  <si>
    <t>Equipment should be self-draining to assure that product, liquid (which can harbor or promote the growth of bacteria), and other materials do not accumulate, pool, or condense on the equipment.</t>
  </si>
  <si>
    <t xml:space="preserve">Rotating components, such as drives, sprockets, support rollers, or belt pulleys, are solid or, if not able to be solid, fully sealed with continuous welds.*  </t>
  </si>
  <si>
    <t>If 5.11 cannot be met, fasteners either do not have exposed threads or have threads wide enough to facilitate cleaning and have a positive locking method to prevent falling or vibrating off, e.g. ACME 60°.*</t>
  </si>
  <si>
    <t xml:space="preserve">Buttons on control panels are not mounted in or above product zones, easily cleaned, and resist damage.  </t>
  </si>
  <si>
    <t xml:space="preserve">Maintenance enclosures in direct wash down areas must be able to withstand cleaning and sanitation, including high pressure washing.  Door design should prevent accumulation in or around the seal.  Door gaskets should be non-porous and cleanable. </t>
  </si>
  <si>
    <t xml:space="preserve">Surfaces and product zones are free from biological, chemical, and physical contamination, such as microbes, allergens, and foreign material, after routine sanitation and meet preoperational criteria, according to the product risk.*  When requested, data are available to demonstrate criteria can be met.  </t>
  </si>
  <si>
    <t xml:space="preserve">Installations allow for 12” of clearance to the floor for accessibility.  Product contact surfaces allow for 18" of clearance to the floor, including return conveyor paths.  </t>
  </si>
  <si>
    <t xml:space="preserve">Components are able to withstand anticipated temperatures of operational, routine, and periodic sanitation procedures; with consideration for thermal shock.*  </t>
  </si>
  <si>
    <r>
      <t xml:space="preserve">Equipment drainage is properly fastened and capacity sufficient for operation and sanitation, </t>
    </r>
    <r>
      <rPr>
        <i/>
        <sz val="11"/>
        <rFont val="Calibri"/>
        <family val="2"/>
        <scheme val="minor"/>
      </rPr>
      <t xml:space="preserve">i.e. </t>
    </r>
    <r>
      <rPr>
        <sz val="11"/>
        <rFont val="Calibri"/>
        <family val="2"/>
        <scheme val="minor"/>
      </rPr>
      <t xml:space="preserve">drip pan hose does not clog or no overaccumulation while draining a CIP system.  </t>
    </r>
  </si>
  <si>
    <t>Plated, painted, and coated surfaces are not used for food contact surfaces or for surfaces above the product zone.</t>
  </si>
  <si>
    <t>Materials are compatible with the product and the environmental conditions they will be exposed to, as well as, the cleaning methods and chemicals.</t>
  </si>
  <si>
    <r>
      <t>Disassembly is as tool free and easy as possible for components with inaccessible surfaces (</t>
    </r>
    <r>
      <rPr>
        <i/>
        <sz val="11"/>
        <rFont val="Calibri"/>
        <family val="2"/>
        <scheme val="minor"/>
      </rPr>
      <t>i.e.</t>
    </r>
    <r>
      <rPr>
        <sz val="11"/>
        <rFont val="Calibri"/>
        <family val="2"/>
        <scheme val="minor"/>
      </rPr>
      <t>, do not allow penetration of detergent) that require routine sanitation.</t>
    </r>
  </si>
  <si>
    <t>NSF 5.2.2</t>
  </si>
  <si>
    <t>NSF B.13, AMI</t>
  </si>
  <si>
    <t>NSF 5.1.15</t>
  </si>
  <si>
    <t>Air, vacuum, and product hoses are transparent or semi-transparent and meet product contact surface guidelines.</t>
  </si>
  <si>
    <t xml:space="preserve">Hollow tube construction is avoided, unless required for structural purposes, and not acceptable at or above product zones.  If used below product zones, it must be fully sealed with continuous welds.  </t>
  </si>
  <si>
    <t xml:space="preserve">Product contact surfaces are smooth and textures shall not exceed an Ra average of 32 µ-inch.*  </t>
  </si>
  <si>
    <t xml:space="preserve">Non-product contact surface textures shall not exceed an Ra average of 125 µ-inch.*  </t>
  </si>
  <si>
    <r>
      <t xml:space="preserve">Internal corners with angles less than 135 degrees shall have a continuous radius, </t>
    </r>
    <r>
      <rPr>
        <i/>
        <sz val="11"/>
        <rFont val="Calibri"/>
        <family val="2"/>
        <scheme val="minor"/>
      </rPr>
      <t xml:space="preserve">i.e. </t>
    </r>
    <r>
      <rPr>
        <sz val="11"/>
        <rFont val="Calibri"/>
        <family val="2"/>
        <scheme val="minor"/>
      </rPr>
      <t>fillet, of at least 1/8 inch.*</t>
    </r>
  </si>
  <si>
    <t>There are no lap joints.*</t>
  </si>
  <si>
    <r>
      <t>Allow for space between two adjoining pieces to permit physical cleaning action (</t>
    </r>
    <r>
      <rPr>
        <i/>
        <sz val="11"/>
        <rFont val="Calibri"/>
        <family val="2"/>
        <scheme val="minor"/>
      </rPr>
      <t>e.g.</t>
    </r>
    <r>
      <rPr>
        <sz val="11"/>
        <rFont val="Calibri"/>
        <family val="2"/>
        <scheme val="minor"/>
      </rPr>
      <t xml:space="preserve"> 0.5 inch), minimize lap joints with spacers.*</t>
    </r>
  </si>
  <si>
    <t>Assemblies, such as bushings, sprockets, and bearings, are accessible or disassembled for sanitation.*</t>
  </si>
  <si>
    <t>Press and shrink fits are not used.*</t>
  </si>
  <si>
    <t xml:space="preserve">*Denotes further explanation provided in the glossary of the full document.  </t>
  </si>
  <si>
    <t xml:space="preserve">https://www.meatinstitute.org/ht/a/GetDocumentAction/i/191504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</si>
</sst>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
    <numFmt numFmtId="167" formatCode="0.0%"/>
  </numFmts>
  <fonts count="35">
    <font>
      <sz val="10"/>
      <color rgb="FF000000"/>
      <name val="Times New Roman"/>
      <charset val="204"/>
    </font>
    <font>
      <sz val="16"/>
      <name val="Minion Pro"/>
    </font>
    <font>
      <b/>
      <sz val="24"/>
      <color rgb="FF953735"/>
      <name val="Myriad Pro"/>
    </font>
    <font>
      <sz val="10"/>
      <color rgb="FF000000"/>
      <name val="Times New Roman"/>
      <family val="1"/>
    </font>
    <font>
      <sz val="16"/>
      <color rgb="FF953735"/>
      <name val="Myriad Pro"/>
    </font>
    <font>
      <b/>
      <sz val="16"/>
      <color rgb="FF000000"/>
      <name val="Minion Pro"/>
    </font>
    <font>
      <sz val="11"/>
      <color rgb="FF231F20"/>
      <name val="Calibri"/>
      <family val="2"/>
      <scheme val="minor"/>
    </font>
    <font>
      <sz val="11"/>
      <name val="Calibri"/>
      <family val="2"/>
      <scheme val="minor"/>
    </font>
    <font>
      <sz val="10"/>
      <color rgb="FF000000"/>
      <name val="Calibri"/>
      <family val="2"/>
      <scheme val="minor"/>
    </font>
    <font>
      <sz val="12"/>
      <color rgb="FF000000"/>
      <name val="Calibri"/>
      <family val="2"/>
      <scheme val="minor"/>
    </font>
    <font>
      <sz val="10"/>
      <name val="Calibri"/>
      <family val="2"/>
      <scheme val="minor"/>
    </font>
    <font>
      <u/>
      <sz val="16"/>
      <color rgb="FF1F8880"/>
      <name val="Calibri"/>
      <family val="2"/>
      <scheme val="minor"/>
    </font>
    <font>
      <u/>
      <sz val="16"/>
      <name val="Calibri"/>
      <family val="2"/>
      <scheme val="minor"/>
    </font>
    <font>
      <sz val="12"/>
      <color rgb="FF231F20"/>
      <name val="Calibri"/>
      <family val="2"/>
      <scheme val="minor"/>
    </font>
    <font>
      <sz val="20"/>
      <name val="Calibri"/>
      <family val="2"/>
      <scheme val="minor"/>
    </font>
    <font>
      <sz val="16"/>
      <name val="Calibri"/>
      <family val="2"/>
      <scheme val="minor"/>
    </font>
    <font>
      <b/>
      <sz val="14"/>
      <color theme="5" tint="-0.249977111117893"/>
      <name val="Calibri"/>
      <family val="2"/>
      <scheme val="minor"/>
    </font>
    <font>
      <sz val="10"/>
      <color rgb="FFFF0000"/>
      <name val="Calibri"/>
      <family val="2"/>
      <scheme val="minor"/>
    </font>
    <font>
      <sz val="12"/>
      <name val="Calibri"/>
      <family val="2"/>
      <scheme val="minor"/>
    </font>
    <font>
      <sz val="9"/>
      <name val="Calibri"/>
      <family val="2"/>
      <scheme val="minor"/>
    </font>
    <font>
      <sz val="14"/>
      <name val="Calibri"/>
      <family val="2"/>
      <scheme val="minor"/>
    </font>
    <font>
      <i/>
      <sz val="11"/>
      <name val="Calibri"/>
      <family val="2"/>
      <scheme val="minor"/>
    </font>
    <font>
      <sz val="10"/>
      <name val="Times New Roman"/>
      <charset val="204"/>
    </font>
    <font>
      <sz val="11"/>
      <color rgb="FF0070C0"/>
      <name val="Calibri"/>
      <family val="2"/>
      <scheme val="minor"/>
    </font>
    <font>
      <b/>
      <sz val="10"/>
      <name val="Calibri"/>
      <family val="2"/>
      <scheme val="minor"/>
    </font>
    <font>
      <i/>
      <sz val="10"/>
      <color theme="0" tint="-0.499984740745262"/>
      <name val="Calibri"/>
      <family val="2"/>
      <scheme val="minor"/>
    </font>
    <font>
      <i/>
      <sz val="11"/>
      <color theme="0" tint="-0.499984740745262"/>
      <name val="Calibri"/>
      <family val="2"/>
      <scheme val="minor"/>
    </font>
    <font>
      <i/>
      <sz val="10"/>
      <color theme="0" tint="-0.499984740745262"/>
      <name val="Times New Roman"/>
      <family val="1"/>
    </font>
    <font>
      <sz val="11"/>
      <color rgb="FF000000"/>
      <name val="Calibri"/>
      <family val="2"/>
      <scheme val="minor"/>
    </font>
    <font>
      <i/>
      <sz val="11"/>
      <color rgb="FF000000"/>
      <name val="Calibri"/>
      <family val="2"/>
      <scheme val="minor"/>
    </font>
    <font>
      <sz val="11"/>
      <color rgb="FF000000"/>
      <name val="Times New Roman"/>
      <family val="1"/>
    </font>
    <font>
      <sz val="10"/>
      <color rgb="FF00B050"/>
      <name val="Calibri"/>
      <family val="2"/>
      <scheme val="minor"/>
    </font>
    <font>
      <sz val="12"/>
      <color rgb="FF00B050"/>
      <name val="Calibri"/>
      <family val="2"/>
      <scheme val="minor"/>
    </font>
    <font>
      <u/>
      <sz val="10"/>
      <color theme="10"/>
      <name val="Times New Roman"/>
      <charset val="204"/>
    </font>
    <font>
      <u/>
      <sz val="11"/>
      <color theme="10"/>
      <name val="Times New Roman"/>
      <family val="1"/>
    </font>
  </fonts>
  <fills count="2">
    <fill>
      <patternFill patternType="none"/>
    </fill>
    <fill>
      <patternFill patternType="gray125"/>
    </fill>
  </fills>
  <borders count="33">
    <border>
      <left/>
      <right/>
      <top/>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style="thin">
        <color rgb="FF231F20"/>
      </bottom>
      <diagonal/>
    </border>
    <border>
      <left/>
      <right/>
      <top/>
      <bottom style="thin">
        <color rgb="FF231F20"/>
      </bottom>
      <diagonal/>
    </border>
    <border>
      <left style="thin">
        <color indexed="64"/>
      </left>
      <right style="thin">
        <color indexed="64"/>
      </right>
      <top style="thin">
        <color indexed="64"/>
      </top>
      <bottom style="thin">
        <color indexed="64"/>
      </bottom>
      <diagonal/>
    </border>
    <border>
      <left style="thin">
        <color indexed="64"/>
      </left>
      <right style="thin">
        <color rgb="FF231F20"/>
      </right>
      <top style="thin">
        <color indexed="64"/>
      </top>
      <bottom style="thin">
        <color rgb="FF231F20"/>
      </bottom>
      <diagonal/>
    </border>
    <border>
      <left style="thin">
        <color rgb="FF231F20"/>
      </left>
      <right/>
      <top style="thin">
        <color indexed="64"/>
      </top>
      <bottom style="thin">
        <color rgb="FF231F20"/>
      </bottom>
      <diagonal/>
    </border>
    <border>
      <left/>
      <right style="thin">
        <color rgb="FF231F20"/>
      </right>
      <top style="thin">
        <color indexed="64"/>
      </top>
      <bottom style="thin">
        <color rgb="FF231F20"/>
      </bottom>
      <diagonal/>
    </border>
    <border>
      <left style="thin">
        <color rgb="FF231F20"/>
      </left>
      <right style="thin">
        <color rgb="FF231F20"/>
      </right>
      <top style="thin">
        <color indexed="64"/>
      </top>
      <bottom style="thin">
        <color rgb="FF231F20"/>
      </bottom>
      <diagonal/>
    </border>
    <border>
      <left style="thin">
        <color rgb="FF231F20"/>
      </left>
      <right style="thin">
        <color indexed="64"/>
      </right>
      <top style="thin">
        <color indexed="64"/>
      </top>
      <bottom style="thin">
        <color rgb="FF231F20"/>
      </bottom>
      <diagonal/>
    </border>
    <border>
      <left style="thin">
        <color indexed="64"/>
      </left>
      <right style="thin">
        <color rgb="FF231F20"/>
      </right>
      <top style="thin">
        <color rgb="FF231F20"/>
      </top>
      <bottom style="thin">
        <color rgb="FF231F20"/>
      </bottom>
      <diagonal/>
    </border>
    <border>
      <left style="thin">
        <color rgb="FF231F20"/>
      </left>
      <right style="thin">
        <color indexed="64"/>
      </right>
      <top style="thin">
        <color rgb="FF231F20"/>
      </top>
      <bottom style="thin">
        <color rgb="FF231F20"/>
      </bottom>
      <diagonal/>
    </border>
    <border>
      <left style="thin">
        <color indexed="64"/>
      </left>
      <right/>
      <top style="thin">
        <color rgb="FF231F20"/>
      </top>
      <bottom style="thin">
        <color indexed="64"/>
      </bottom>
      <diagonal/>
    </border>
    <border>
      <left/>
      <right/>
      <top style="thin">
        <color rgb="FF231F20"/>
      </top>
      <bottom style="thin">
        <color indexed="64"/>
      </bottom>
      <diagonal/>
    </border>
    <border>
      <left style="thin">
        <color rgb="FF231F20"/>
      </left>
      <right style="thin">
        <color rgb="FF231F20"/>
      </right>
      <top style="thin">
        <color rgb="FF231F20"/>
      </top>
      <bottom style="thin">
        <color indexed="64"/>
      </bottom>
      <diagonal/>
    </border>
    <border>
      <left style="thin">
        <color rgb="FF231F20"/>
      </left>
      <right style="thin">
        <color indexed="64"/>
      </right>
      <top style="thin">
        <color rgb="FF231F20"/>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rgb="FF231F20"/>
      </top>
      <bottom style="thin">
        <color rgb="FF231F20"/>
      </bottom>
      <diagonal/>
    </border>
    <border>
      <left style="thin">
        <color indexed="64"/>
      </left>
      <right/>
      <top/>
      <bottom style="thin">
        <color rgb="FF231F20"/>
      </bottom>
      <diagonal/>
    </border>
    <border>
      <left/>
      <right style="thin">
        <color indexed="64"/>
      </right>
      <top/>
      <bottom style="thin">
        <color rgb="FF231F20"/>
      </bottom>
      <diagonal/>
    </border>
    <border>
      <left style="thin">
        <color indexed="64"/>
      </left>
      <right style="thin">
        <color indexed="64"/>
      </right>
      <top style="thin">
        <color indexed="64"/>
      </top>
      <bottom/>
      <diagonal/>
    </border>
    <border>
      <left style="thin">
        <color rgb="FF231F20"/>
      </left>
      <right/>
      <top style="thin">
        <color rgb="FF231F20"/>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231F20"/>
      </left>
      <right style="thin">
        <color rgb="FF231F20"/>
      </right>
      <top style="thin">
        <color rgb="FF231F20"/>
      </top>
      <bottom/>
      <diagonal/>
    </border>
  </borders>
  <cellStyleXfs count="3">
    <xf numFmtId="0" fontId="0" fillId="0" borderId="0"/>
    <xf numFmtId="9" fontId="3" fillId="0" borderId="0" applyFont="0" applyFill="0" applyBorder="0" applyAlignment="0" applyProtection="0"/>
    <xf numFmtId="0" fontId="33" fillId="0" borderId="0" applyNumberFormat="0" applyFill="0" applyBorder="0" applyAlignment="0" applyProtection="0"/>
  </cellStyleXfs>
  <cellXfs count="130">
    <xf numFmtId="0" fontId="0" fillId="0" borderId="0" xfId="0" applyAlignment="1">
      <alignment horizontal="left" vertical="top"/>
    </xf>
    <xf numFmtId="0" fontId="0" fillId="0" borderId="0" xfId="0" applyAlignment="1">
      <alignment horizontal="center" vertical="top"/>
    </xf>
    <xf numFmtId="0" fontId="4" fillId="0" borderId="4" xfId="0" applyFont="1" applyBorder="1" applyAlignment="1">
      <alignment horizontal="center" vertical="center" wrapText="1"/>
    </xf>
    <xf numFmtId="164" fontId="6" fillId="0" borderId="10"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horizontal="left" vertical="top" wrapText="1"/>
    </xf>
    <xf numFmtId="0" fontId="7" fillId="0" borderId="1" xfId="0" applyFont="1" applyBorder="1" applyAlignment="1">
      <alignment horizontal="center" vertical="center" wrapText="1"/>
    </xf>
    <xf numFmtId="165" fontId="6" fillId="0" borderId="11" xfId="0" applyNumberFormat="1" applyFont="1" applyBorder="1" applyAlignment="1">
      <alignment horizontal="center" vertical="center" wrapText="1"/>
    </xf>
    <xf numFmtId="0" fontId="8" fillId="0" borderId="0" xfId="0" applyFont="1" applyAlignment="1">
      <alignment horizontal="left" vertical="top"/>
    </xf>
    <xf numFmtId="0" fontId="7" fillId="0" borderId="4"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right" vertical="center" wrapText="1"/>
    </xf>
    <xf numFmtId="0" fontId="7" fillId="0" borderId="14" xfId="0" applyFont="1" applyBorder="1" applyAlignment="1">
      <alignment horizontal="center" vertical="center" wrapText="1"/>
    </xf>
    <xf numFmtId="165" fontId="6" fillId="0" borderId="15"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164" fontId="6" fillId="0" borderId="21"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0" fontId="9" fillId="0" borderId="4" xfId="0" applyFont="1" applyBorder="1" applyAlignment="1">
      <alignment horizontal="left" vertical="top" wrapText="1"/>
    </xf>
    <xf numFmtId="165" fontId="6" fillId="0" borderId="4" xfId="0" applyNumberFormat="1" applyFont="1" applyBorder="1" applyAlignment="1">
      <alignment horizontal="center" vertical="center" wrapText="1"/>
    </xf>
    <xf numFmtId="0" fontId="7" fillId="0" borderId="2" xfId="0" applyFont="1" applyBorder="1" applyAlignment="1">
      <alignment horizontal="left" vertical="center" wrapText="1"/>
    </xf>
    <xf numFmtId="166" fontId="6" fillId="0" borderId="4" xfId="0" applyNumberFormat="1" applyFont="1" applyBorder="1" applyAlignment="1">
      <alignment horizontal="center" vertical="center" wrapText="1"/>
    </xf>
    <xf numFmtId="0" fontId="8" fillId="0" borderId="0" xfId="0" applyFont="1" applyAlignment="1">
      <alignment horizontal="center" vertical="top"/>
    </xf>
    <xf numFmtId="0" fontId="7" fillId="0" borderId="15" xfId="0" applyFont="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center" vertical="center" wrapText="1"/>
    </xf>
    <xf numFmtId="0" fontId="7" fillId="0" borderId="25" xfId="0" applyFont="1" applyBorder="1" applyAlignment="1">
      <alignment horizontal="center" vertical="center" wrapText="1"/>
    </xf>
    <xf numFmtId="0" fontId="7" fillId="0" borderId="4" xfId="0" applyFont="1" applyBorder="1" applyAlignment="1">
      <alignment horizontal="right" vertical="center" wrapText="1"/>
    </xf>
    <xf numFmtId="0" fontId="16" fillId="0" borderId="0" xfId="0" applyFont="1" applyAlignment="1">
      <alignment horizontal="left"/>
    </xf>
    <xf numFmtId="0" fontId="14" fillId="0" borderId="0" xfId="0" applyFont="1" applyAlignment="1">
      <alignment horizontal="left" vertical="top" wrapText="1"/>
    </xf>
    <xf numFmtId="0" fontId="8" fillId="0" borderId="0" xfId="0" applyFont="1" applyAlignment="1">
      <alignment horizontal="center" vertical="top" wrapText="1"/>
    </xf>
    <xf numFmtId="0" fontId="10" fillId="0" borderId="0" xfId="0" applyFont="1" applyAlignment="1">
      <alignment horizontal="left" vertical="top" wrapText="1"/>
    </xf>
    <xf numFmtId="0" fontId="8" fillId="0" borderId="26" xfId="0" applyFont="1" applyBorder="1" applyAlignment="1">
      <alignment horizontal="center" vertical="center" wrapText="1"/>
    </xf>
    <xf numFmtId="0" fontId="9" fillId="0" borderId="32" xfId="0" applyFont="1" applyBorder="1" applyAlignment="1">
      <alignment horizontal="left" vertical="top" wrapText="1"/>
    </xf>
    <xf numFmtId="0" fontId="7" fillId="0" borderId="11" xfId="0" applyFont="1" applyBorder="1" applyAlignment="1">
      <alignment horizontal="left" vertical="center" wrapText="1"/>
    </xf>
    <xf numFmtId="0" fontId="17" fillId="0" borderId="0" xfId="0" applyFont="1" applyAlignment="1">
      <alignment horizontal="left" vertical="top" wrapText="1"/>
    </xf>
    <xf numFmtId="0" fontId="7" fillId="0" borderId="7" xfId="0" applyFont="1" applyBorder="1" applyAlignment="1">
      <alignment horizontal="center" vertical="center" wrapText="1"/>
    </xf>
    <xf numFmtId="164" fontId="7" fillId="0" borderId="10"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8" fillId="0" borderId="1" xfId="0" applyFont="1" applyBorder="1" applyAlignment="1">
      <alignment horizontal="left" vertical="top" wrapText="1"/>
    </xf>
    <xf numFmtId="0" fontId="8" fillId="0" borderId="0" xfId="0" applyFont="1" applyAlignment="1">
      <alignment horizontal="left" vertical="top" wrapText="1"/>
    </xf>
    <xf numFmtId="0" fontId="6" fillId="0" borderId="4" xfId="0" applyFont="1" applyBorder="1" applyAlignment="1">
      <alignment horizontal="left" vertical="center" wrapText="1"/>
    </xf>
    <xf numFmtId="0" fontId="24" fillId="0" borderId="0" xfId="0" applyFont="1" applyAlignment="1">
      <alignment horizontal="left" wrapText="1"/>
    </xf>
    <xf numFmtId="0" fontId="0" fillId="0" borderId="0" xfId="0" applyAlignment="1">
      <alignment horizontal="left" vertical="top" wrapText="1"/>
    </xf>
    <xf numFmtId="165" fontId="7" fillId="0" borderId="4" xfId="0" applyNumberFormat="1" applyFont="1" applyBorder="1" applyAlignment="1">
      <alignment horizontal="center" vertical="center" wrapText="1"/>
    </xf>
    <xf numFmtId="0" fontId="20"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22" fillId="0" borderId="0" xfId="0" applyFont="1" applyAlignment="1">
      <alignment horizontal="left" vertical="center"/>
    </xf>
    <xf numFmtId="0" fontId="25" fillId="0" borderId="0" xfId="0" applyFont="1" applyAlignment="1">
      <alignment horizontal="left" vertical="top"/>
    </xf>
    <xf numFmtId="0" fontId="26" fillId="0" borderId="2" xfId="0" applyFont="1" applyBorder="1" applyAlignment="1">
      <alignment horizontal="center" vertical="center" wrapText="1"/>
    </xf>
    <xf numFmtId="165" fontId="26" fillId="0" borderId="11" xfId="0" applyNumberFormat="1" applyFont="1" applyBorder="1" applyAlignment="1">
      <alignment horizontal="center" vertical="center" wrapText="1"/>
    </xf>
    <xf numFmtId="165" fontId="26" fillId="0" borderId="25" xfId="0" applyNumberFormat="1" applyFont="1" applyBorder="1" applyAlignment="1">
      <alignment horizontal="center" vertical="center" wrapText="1"/>
    </xf>
    <xf numFmtId="0" fontId="26" fillId="0" borderId="0" xfId="0" applyFont="1" applyAlignment="1">
      <alignment horizontal="center" vertical="center" wrapText="1"/>
    </xf>
    <xf numFmtId="0" fontId="25" fillId="0" borderId="0" xfId="0" applyFont="1" applyAlignment="1">
      <alignment horizontal="left" vertical="top" wrapText="1"/>
    </xf>
    <xf numFmtId="0" fontId="26" fillId="0" borderId="4" xfId="0" applyFont="1" applyBorder="1" applyAlignment="1">
      <alignment horizontal="center" vertical="center" wrapText="1"/>
    </xf>
    <xf numFmtId="165" fontId="26" fillId="0" borderId="4" xfId="0" applyNumberFormat="1" applyFont="1" applyBorder="1" applyAlignment="1">
      <alignment horizontal="center" vertical="center" wrapText="1"/>
    </xf>
    <xf numFmtId="0" fontId="26" fillId="0" borderId="6" xfId="0" applyFont="1" applyBorder="1" applyAlignment="1">
      <alignment horizontal="center" vertical="center" wrapText="1"/>
    </xf>
    <xf numFmtId="0" fontId="27" fillId="0" borderId="0" xfId="0" applyFont="1" applyAlignment="1">
      <alignment horizontal="left" vertical="top"/>
    </xf>
    <xf numFmtId="0" fontId="28" fillId="0" borderId="0" xfId="0" applyFont="1" applyAlignment="1">
      <alignment horizontal="left" vertical="top"/>
    </xf>
    <xf numFmtId="0" fontId="28" fillId="0" borderId="4" xfId="0" applyFont="1" applyBorder="1" applyAlignment="1">
      <alignment horizontal="left" vertical="center" wrapText="1"/>
    </xf>
    <xf numFmtId="0" fontId="28" fillId="0" borderId="0" xfId="0" applyFont="1" applyAlignment="1">
      <alignment horizontal="left" vertical="top" wrapText="1"/>
    </xf>
    <xf numFmtId="0" fontId="28" fillId="0" borderId="11" xfId="0" applyFont="1" applyBorder="1" applyAlignment="1">
      <alignment horizontal="left" vertical="center" wrapText="1"/>
    </xf>
    <xf numFmtId="0" fontId="29" fillId="0" borderId="0" xfId="0" applyFont="1" applyAlignment="1">
      <alignment horizontal="left" vertical="top"/>
    </xf>
    <xf numFmtId="0" fontId="30" fillId="0" borderId="0" xfId="0" applyFont="1" applyAlignment="1">
      <alignment horizontal="left" vertical="top"/>
    </xf>
    <xf numFmtId="0" fontId="0" fillId="0" borderId="0" xfId="0" applyAlignment="1">
      <alignment horizontal="left" vertical="center"/>
    </xf>
    <xf numFmtId="0" fontId="1" fillId="0" borderId="4" xfId="0" applyFont="1" applyBorder="1" applyAlignment="1">
      <alignment horizontal="center" vertical="center"/>
    </xf>
    <xf numFmtId="167" fontId="1" fillId="0" borderId="4" xfId="1" applyNumberFormat="1" applyFont="1" applyFill="1" applyBorder="1" applyAlignment="1">
      <alignment horizontal="center" vertical="center"/>
    </xf>
    <xf numFmtId="0" fontId="5" fillId="0" borderId="4" xfId="0" applyFont="1" applyBorder="1" applyAlignment="1">
      <alignment horizontal="center" vertical="center"/>
    </xf>
    <xf numFmtId="0" fontId="21" fillId="0" borderId="0" xfId="0" applyFont="1" applyAlignment="1">
      <alignment horizontal="left" vertical="top"/>
    </xf>
    <xf numFmtId="0" fontId="29" fillId="0" borderId="0" xfId="0" applyFont="1" applyAlignment="1">
      <alignment horizontal="left" vertical="center"/>
    </xf>
    <xf numFmtId="0" fontId="29" fillId="0" borderId="0" xfId="0" applyFont="1" applyAlignment="1">
      <alignment horizontal="center" vertical="top"/>
    </xf>
    <xf numFmtId="0" fontId="26" fillId="0" borderId="0" xfId="0" applyFont="1" applyAlignment="1">
      <alignment horizontal="left" vertical="top"/>
    </xf>
    <xf numFmtId="0" fontId="21" fillId="0" borderId="0" xfId="0" applyFont="1" applyAlignment="1">
      <alignment horizontal="left" vertical="top" wrapText="1"/>
    </xf>
    <xf numFmtId="0" fontId="29" fillId="0" borderId="0" xfId="0" applyFont="1" applyAlignment="1">
      <alignment horizontal="left" vertical="top" wrapText="1"/>
    </xf>
    <xf numFmtId="0" fontId="31" fillId="0" borderId="4" xfId="0" applyFont="1" applyBorder="1" applyAlignment="1">
      <alignment horizontal="center" vertical="center" wrapText="1"/>
    </xf>
    <xf numFmtId="0" fontId="32" fillId="0" borderId="1" xfId="0" applyFont="1" applyBorder="1" applyAlignment="1">
      <alignment horizontal="left" vertical="top" wrapText="1"/>
    </xf>
    <xf numFmtId="166" fontId="7" fillId="0" borderId="10" xfId="0" applyNumberFormat="1" applyFont="1" applyBorder="1" applyAlignment="1">
      <alignment horizontal="center" vertical="center" wrapText="1"/>
    </xf>
    <xf numFmtId="164" fontId="7" fillId="0" borderId="21" xfId="0" applyNumberFormat="1" applyFont="1" applyBorder="1" applyAlignment="1">
      <alignment horizontal="center" vertical="center" wrapText="1"/>
    </xf>
    <xf numFmtId="166" fontId="7" fillId="0" borderId="21" xfId="0" applyNumberFormat="1" applyFont="1" applyBorder="1" applyAlignment="1">
      <alignment horizontal="center" vertical="center" wrapText="1"/>
    </xf>
    <xf numFmtId="0" fontId="34" fillId="0" borderId="0" xfId="2" applyFont="1" applyFill="1" applyBorder="1" applyAlignment="1">
      <alignment horizontal="left" vertical="top"/>
    </xf>
    <xf numFmtId="0" fontId="8" fillId="0" borderId="4" xfId="0" applyFont="1" applyBorder="1" applyAlignment="1">
      <alignment horizontal="left" vertical="top" wrapText="1"/>
    </xf>
    <xf numFmtId="0" fontId="11" fillId="0" borderId="4" xfId="0" applyFont="1" applyBorder="1" applyAlignment="1">
      <alignment horizontal="left" vertical="top" wrapText="1"/>
    </xf>
    <xf numFmtId="0" fontId="15" fillId="0" borderId="4" xfId="0" applyFont="1" applyBorder="1" applyAlignment="1">
      <alignment horizontal="left"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13" fillId="0" borderId="29"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26" xfId="0" applyFont="1" applyBorder="1" applyAlignment="1">
      <alignment horizontal="left" vertical="top" wrapText="1"/>
    </xf>
    <xf numFmtId="0" fontId="11" fillId="0" borderId="24" xfId="0" applyFont="1" applyBorder="1" applyAlignment="1">
      <alignment horizontal="left" vertical="top" wrapText="1"/>
    </xf>
    <xf numFmtId="0" fontId="15" fillId="0" borderId="24" xfId="0" applyFont="1" applyBorder="1" applyAlignment="1">
      <alignment horizontal="left" vertical="top" wrapText="1"/>
    </xf>
    <xf numFmtId="0" fontId="13" fillId="0" borderId="30" xfId="0" applyFont="1" applyBorder="1" applyAlignment="1">
      <alignment horizontal="left" vertical="top" wrapText="1"/>
    </xf>
    <xf numFmtId="0" fontId="13" fillId="0" borderId="26" xfId="0" applyFont="1" applyBorder="1" applyAlignment="1">
      <alignment horizontal="left" vertical="top" wrapText="1"/>
    </xf>
    <xf numFmtId="0" fontId="13" fillId="0" borderId="31"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8" fillId="0" borderId="29" xfId="0" applyFont="1" applyBorder="1" applyAlignment="1">
      <alignment horizontal="left" vertical="top" wrapText="1"/>
    </xf>
    <xf numFmtId="0" fontId="2" fillId="0" borderId="0" xfId="0" applyFont="1" applyAlignment="1">
      <alignment horizontal="center" vertical="center"/>
    </xf>
    <xf numFmtId="0" fontId="21" fillId="0" borderId="0" xfId="0" applyFont="1" applyAlignment="1">
      <alignment horizontal="left" vertical="center"/>
    </xf>
    <xf numFmtId="0" fontId="11" fillId="0" borderId="16" xfId="0" applyFont="1" applyBorder="1" applyAlignment="1">
      <alignment horizontal="left" vertical="top"/>
    </xf>
    <xf numFmtId="0" fontId="12" fillId="0" borderId="17" xfId="0" applyFont="1" applyBorder="1" applyAlignment="1">
      <alignment horizontal="left" vertical="top"/>
    </xf>
    <xf numFmtId="0" fontId="12" fillId="0" borderId="18" xfId="0" applyFont="1" applyBorder="1" applyAlignment="1">
      <alignment horizontal="left" vertical="top"/>
    </xf>
    <xf numFmtId="0" fontId="18" fillId="0" borderId="19" xfId="0" applyFont="1" applyBorder="1" applyAlignment="1">
      <alignment horizontal="left" vertical="top" wrapText="1"/>
    </xf>
    <xf numFmtId="0" fontId="18" fillId="0" borderId="0" xfId="0" applyFont="1" applyAlignment="1">
      <alignment horizontal="left" vertical="top" wrapText="1"/>
    </xf>
    <xf numFmtId="0" fontId="18" fillId="0" borderId="20"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3" fillId="0" borderId="22" xfId="0" applyFont="1" applyBorder="1" applyAlignment="1">
      <alignment horizontal="left" vertical="top" wrapText="1"/>
    </xf>
    <xf numFmtId="0" fontId="13" fillId="0" borderId="3" xfId="0" applyFont="1" applyBorder="1" applyAlignment="1">
      <alignment horizontal="left" vertical="top" wrapText="1"/>
    </xf>
    <xf numFmtId="0" fontId="13" fillId="0" borderId="0" xfId="0" applyFont="1" applyAlignment="1">
      <alignment horizontal="left" vertical="top" wrapText="1"/>
    </xf>
    <xf numFmtId="0" fontId="13" fillId="0" borderId="23" xfId="0" applyFont="1" applyBorder="1" applyAlignment="1">
      <alignment horizontal="left" vertical="top" wrapText="1"/>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18" fillId="0" borderId="27" xfId="0" applyFont="1" applyBorder="1" applyAlignment="1">
      <alignment horizontal="left" vertical="top" wrapText="1"/>
    </xf>
    <xf numFmtId="0" fontId="2" fillId="0" borderId="30" xfId="0" applyFont="1" applyBorder="1" applyAlignment="1">
      <alignment horizontal="right" vertical="center"/>
    </xf>
    <xf numFmtId="0" fontId="2" fillId="0" borderId="26" xfId="0" applyFont="1" applyBorder="1" applyAlignment="1">
      <alignment horizontal="right" vertical="center"/>
    </xf>
    <xf numFmtId="0" fontId="2" fillId="0" borderId="31" xfId="0" applyFont="1" applyBorder="1" applyAlignment="1">
      <alignment horizontal="right" vertical="center"/>
    </xf>
    <xf numFmtId="0" fontId="5" fillId="0" borderId="27" xfId="0" applyFont="1" applyBorder="1" applyAlignment="1">
      <alignment horizontal="right" vertical="center"/>
    </xf>
    <xf numFmtId="0" fontId="5" fillId="0" borderId="29" xfId="0" applyFont="1" applyBorder="1" applyAlignment="1">
      <alignment horizontal="right" vertical="center"/>
    </xf>
    <xf numFmtId="0" fontId="4" fillId="0" borderId="27" xfId="0" applyFont="1" applyBorder="1" applyAlignment="1">
      <alignment horizontal="left" vertical="center"/>
    </xf>
    <xf numFmtId="0" fontId="4" fillId="0" borderId="29" xfId="0" applyFont="1" applyBorder="1" applyAlignment="1">
      <alignment horizontal="left" vertical="center"/>
    </xf>
    <xf numFmtId="0" fontId="1" fillId="0" borderId="27" xfId="0" applyFont="1" applyBorder="1" applyAlignment="1">
      <alignment horizontal="left" vertical="center"/>
    </xf>
    <xf numFmtId="0" fontId="1" fillId="0" borderId="29" xfId="0" applyFont="1" applyBorder="1" applyAlignment="1">
      <alignment horizontal="left" vertical="center"/>
    </xf>
  </cellXfs>
  <cellStyles count="3">
    <cellStyle name="Hyperlink" xfId="2" builtinId="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23814</xdr:colOff>
      <xdr:row>0</xdr:row>
      <xdr:rowOff>44450</xdr:rowOff>
    </xdr:from>
    <xdr:to>
      <xdr:col>1</xdr:col>
      <xdr:colOff>400051</xdr:colOff>
      <xdr:row>0</xdr:row>
      <xdr:rowOff>532687</xdr:rowOff>
    </xdr:to>
    <xdr:pic>
      <xdr:nvPicPr>
        <xdr:cNvPr id="4" name="Picture 3">
          <a:extLst>
            <a:ext uri="{FF2B5EF4-FFF2-40B4-BE49-F238E27FC236}">
              <a16:creationId xmlns:a16="http://schemas.microsoft.com/office/drawing/2014/main" id="{61F2186C-09AF-4C9D-A9C4-B46D04BCB4D6}"/>
            </a:ext>
          </a:extLst>
        </xdr:cNvPr>
        <xdr:cNvPicPr>
          <a:picLocks noChangeAspect="1"/>
        </xdr:cNvPicPr>
      </xdr:nvPicPr>
      <xdr:blipFill>
        <a:blip xmlns:r="http://schemas.openxmlformats.org/officeDocument/2006/relationships" r:embed="rId1"/>
        <a:stretch>
          <a:fillRect/>
        </a:stretch>
      </xdr:blipFill>
      <xdr:spPr>
        <a:xfrm>
          <a:off x="23814" y="44450"/>
          <a:ext cx="1939925" cy="488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324</xdr:colOff>
      <xdr:row>0</xdr:row>
      <xdr:rowOff>56590</xdr:rowOff>
    </xdr:from>
    <xdr:to>
      <xdr:col>1</xdr:col>
      <xdr:colOff>2233187</xdr:colOff>
      <xdr:row>0</xdr:row>
      <xdr:rowOff>891540</xdr:rowOff>
    </xdr:to>
    <xdr:pic>
      <xdr:nvPicPr>
        <xdr:cNvPr id="2" name="Picture 1">
          <a:extLst>
            <a:ext uri="{FF2B5EF4-FFF2-40B4-BE49-F238E27FC236}">
              <a16:creationId xmlns:a16="http://schemas.microsoft.com/office/drawing/2014/main" id="{75CA66DE-A6D0-4201-A3D6-E5ACE44946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57524" y="56590"/>
          <a:ext cx="2232863" cy="834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eatinstitute.org/ht/a/GetDocumentAction/i/1915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3"/>
  <sheetViews>
    <sheetView showGridLines="0" zoomScale="120" zoomScaleNormal="120" workbookViewId="0">
      <selection activeCell="B17" sqref="B17"/>
    </sheetView>
  </sheetViews>
  <sheetFormatPr defaultColWidth="8.77734375" defaultRowHeight="13.2"/>
  <cols>
    <col min="1" max="1" width="24.5546875" style="70" bestFit="1" customWidth="1"/>
    <col min="2" max="2" width="55" style="70" customWidth="1"/>
    <col min="3" max="5" width="15.77734375" style="70" customWidth="1"/>
    <col min="6" max="16384" width="8.77734375" style="70"/>
  </cols>
  <sheetData>
    <row r="1" spans="1:5" ht="43.95" customHeight="1">
      <c r="A1" s="121" t="s">
        <v>98</v>
      </c>
      <c r="B1" s="122"/>
      <c r="C1" s="122"/>
      <c r="D1" s="122"/>
      <c r="E1" s="123"/>
    </row>
    <row r="2" spans="1:5" ht="43.95" customHeight="1">
      <c r="A2" s="126" t="s">
        <v>1</v>
      </c>
      <c r="B2" s="127"/>
      <c r="C2" s="2" t="s">
        <v>96</v>
      </c>
      <c r="D2" s="2" t="s">
        <v>2</v>
      </c>
      <c r="E2" s="2" t="s">
        <v>3</v>
      </c>
    </row>
    <row r="3" spans="1:5" ht="28.95" customHeight="1">
      <c r="A3" s="128" t="s">
        <v>70</v>
      </c>
      <c r="B3" s="129"/>
      <c r="C3" s="71">
        <f>Checklist!F20</f>
        <v>0</v>
      </c>
      <c r="D3" s="71">
        <f>Checklist!G20</f>
        <v>100</v>
      </c>
      <c r="E3" s="72">
        <f>C3/D3</f>
        <v>0</v>
      </c>
    </row>
    <row r="4" spans="1:5" ht="28.95" customHeight="1">
      <c r="A4" s="128" t="s">
        <v>99</v>
      </c>
      <c r="B4" s="129"/>
      <c r="C4" s="71">
        <f>Checklist!F40</f>
        <v>0</v>
      </c>
      <c r="D4" s="71">
        <f>Checklist!G40</f>
        <v>150</v>
      </c>
      <c r="E4" s="72">
        <f t="shared" ref="E4:E13" si="0">C4/D4</f>
        <v>0</v>
      </c>
    </row>
    <row r="5" spans="1:5" ht="28.95" customHeight="1">
      <c r="A5" s="128" t="s">
        <v>100</v>
      </c>
      <c r="B5" s="129"/>
      <c r="C5" s="71">
        <f>Checklist!F51</f>
        <v>0</v>
      </c>
      <c r="D5" s="71">
        <f>Checklist!G51</f>
        <v>100</v>
      </c>
      <c r="E5" s="72">
        <f t="shared" si="0"/>
        <v>0</v>
      </c>
    </row>
    <row r="6" spans="1:5" ht="28.95" customHeight="1">
      <c r="A6" s="128" t="s">
        <v>101</v>
      </c>
      <c r="B6" s="129"/>
      <c r="C6" s="71">
        <f>Checklist!F61</f>
        <v>0</v>
      </c>
      <c r="D6" s="71">
        <f>Checklist!G61</f>
        <v>110</v>
      </c>
      <c r="E6" s="72">
        <f t="shared" si="0"/>
        <v>0</v>
      </c>
    </row>
    <row r="7" spans="1:5" ht="28.95" customHeight="1">
      <c r="A7" s="128" t="s">
        <v>77</v>
      </c>
      <c r="B7" s="129"/>
      <c r="C7" s="71">
        <f>Checklist!F81</f>
        <v>0</v>
      </c>
      <c r="D7" s="71">
        <f>Checklist!G81</f>
        <v>150</v>
      </c>
      <c r="E7" s="72">
        <f t="shared" si="0"/>
        <v>0</v>
      </c>
    </row>
    <row r="8" spans="1:5" ht="28.95" customHeight="1">
      <c r="A8" s="128" t="s">
        <v>80</v>
      </c>
      <c r="B8" s="129"/>
      <c r="C8" s="71">
        <f>Checklist!F93</f>
        <v>0</v>
      </c>
      <c r="D8" s="71">
        <f>Checklist!G95</f>
        <v>120</v>
      </c>
      <c r="E8" s="72">
        <f t="shared" si="0"/>
        <v>0</v>
      </c>
    </row>
    <row r="9" spans="1:5" ht="28.95" customHeight="1">
      <c r="A9" s="128" t="s">
        <v>102</v>
      </c>
      <c r="B9" s="129"/>
      <c r="C9" s="71">
        <f>Checklist!F106</f>
        <v>0</v>
      </c>
      <c r="D9" s="71">
        <f>Checklist!G106</f>
        <v>50</v>
      </c>
      <c r="E9" s="72">
        <f t="shared" si="0"/>
        <v>0</v>
      </c>
    </row>
    <row r="10" spans="1:5" ht="28.95" customHeight="1">
      <c r="A10" s="128" t="s">
        <v>103</v>
      </c>
      <c r="B10" s="129"/>
      <c r="C10" s="71">
        <f>Checklist!F118</f>
        <v>0</v>
      </c>
      <c r="D10" s="71">
        <f>Checklist!G118</f>
        <v>60</v>
      </c>
      <c r="E10" s="72">
        <f t="shared" si="0"/>
        <v>0</v>
      </c>
    </row>
    <row r="11" spans="1:5" ht="28.95" customHeight="1">
      <c r="A11" s="128" t="s">
        <v>104</v>
      </c>
      <c r="B11" s="129"/>
      <c r="C11" s="71">
        <f>Checklist!F127</f>
        <v>0</v>
      </c>
      <c r="D11" s="71">
        <f>Checklist!G127</f>
        <v>100</v>
      </c>
      <c r="E11" s="72">
        <f t="shared" si="0"/>
        <v>0</v>
      </c>
    </row>
    <row r="12" spans="1:5" ht="28.95" customHeight="1">
      <c r="A12" s="128" t="s">
        <v>38</v>
      </c>
      <c r="B12" s="129"/>
      <c r="C12" s="71">
        <f>Checklist!F137</f>
        <v>0</v>
      </c>
      <c r="D12" s="71">
        <f>Checklist!G137</f>
        <v>60</v>
      </c>
      <c r="E12" s="72">
        <f t="shared" si="0"/>
        <v>0</v>
      </c>
    </row>
    <row r="13" spans="1:5" ht="24" customHeight="1">
      <c r="A13" s="124" t="s">
        <v>4</v>
      </c>
      <c r="B13" s="125"/>
      <c r="C13" s="73">
        <f>SUM(C3:C12)</f>
        <v>0</v>
      </c>
      <c r="D13" s="73">
        <f>SUM(D3:D12)</f>
        <v>1000</v>
      </c>
      <c r="E13" s="72">
        <f t="shared" si="0"/>
        <v>0</v>
      </c>
    </row>
  </sheetData>
  <mergeCells count="13">
    <mergeCell ref="A1:E1"/>
    <mergeCell ref="A13:B13"/>
    <mergeCell ref="A2:B2"/>
    <mergeCell ref="A3:B3"/>
    <mergeCell ref="A4:B4"/>
    <mergeCell ref="A12:B12"/>
    <mergeCell ref="A11:B11"/>
    <mergeCell ref="A10:B10"/>
    <mergeCell ref="A9:B9"/>
    <mergeCell ref="A8:B8"/>
    <mergeCell ref="A7:B7"/>
    <mergeCell ref="A6:B6"/>
    <mergeCell ref="A5:B5"/>
  </mergeCells>
  <printOptions horizontalCentered="1"/>
  <pageMargins left="0.25" right="0.25" top="0.25" bottom="0.35" header="0.1" footer="0.2"/>
  <pageSetup scale="70" fitToHeight="0" orientation="portrait" r:id="rId1"/>
  <headerFooter>
    <oddFooter>&amp;CS = Satisfactory; M = Marginal; U = Unacceptable; NA = Not Applicable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37"/>
  <sheetViews>
    <sheetView showGridLines="0" tabSelected="1" zoomScaleNormal="100" zoomScaleSheetLayoutView="100" zoomScalePageLayoutView="60" workbookViewId="0">
      <selection sqref="A1:H1"/>
    </sheetView>
  </sheetViews>
  <sheetFormatPr defaultRowHeight="13.8"/>
  <cols>
    <col min="1" max="1" width="7.21875" customWidth="1"/>
    <col min="2" max="2" width="91.88671875" style="53" customWidth="1"/>
    <col min="3" max="3" width="16.44140625" style="69" customWidth="1"/>
    <col min="4" max="4" width="11.33203125" style="1" customWidth="1"/>
    <col min="5" max="5" width="22.5546875" customWidth="1"/>
    <col min="6" max="6" width="12" customWidth="1"/>
    <col min="7" max="7" width="12" style="63" customWidth="1"/>
    <col min="8" max="8" width="12.77734375" customWidth="1"/>
    <col min="9" max="9" width="9" style="36" customWidth="1"/>
    <col min="10" max="10" width="9" style="48" customWidth="1"/>
    <col min="11" max="11" width="9" customWidth="1"/>
  </cols>
  <sheetData>
    <row r="1" spans="1:10" ht="75.599999999999994" customHeight="1">
      <c r="A1" s="103" t="s">
        <v>35</v>
      </c>
      <c r="B1" s="103"/>
      <c r="C1" s="103"/>
      <c r="D1" s="103"/>
      <c r="E1" s="103"/>
      <c r="F1" s="103"/>
      <c r="G1" s="103"/>
      <c r="H1" s="103"/>
      <c r="I1" s="47"/>
    </row>
    <row r="2" spans="1:10" s="8" customFormat="1" ht="21" customHeight="1">
      <c r="A2" s="33" t="s">
        <v>0</v>
      </c>
      <c r="B2" s="50"/>
      <c r="C2" s="64"/>
      <c r="D2" s="27"/>
      <c r="G2" s="54"/>
      <c r="J2" s="45"/>
    </row>
    <row r="3" spans="1:10" s="8" customFormat="1" ht="21" customHeight="1">
      <c r="A3" s="8" t="s">
        <v>32</v>
      </c>
      <c r="B3" s="51"/>
      <c r="C3" s="64" t="s">
        <v>135</v>
      </c>
      <c r="D3" s="27"/>
      <c r="G3" s="54"/>
      <c r="I3" s="45"/>
      <c r="J3" s="45"/>
    </row>
    <row r="4" spans="1:10" s="8" customFormat="1" ht="21" customHeight="1">
      <c r="A4" s="8" t="s">
        <v>33</v>
      </c>
      <c r="B4" s="51"/>
      <c r="C4" s="64" t="s">
        <v>136</v>
      </c>
      <c r="D4" s="27"/>
      <c r="G4" s="54"/>
      <c r="I4" s="36"/>
      <c r="J4" s="45"/>
    </row>
    <row r="5" spans="1:10" s="64" customFormat="1" ht="21" customHeight="1">
      <c r="A5" s="104" t="s">
        <v>95</v>
      </c>
      <c r="B5" s="104"/>
      <c r="C5" s="104"/>
      <c r="D5" s="104"/>
      <c r="E5" s="104"/>
      <c r="F5" s="104"/>
      <c r="G5" s="104"/>
      <c r="H5" s="104"/>
      <c r="J5" s="66"/>
    </row>
    <row r="6" spans="1:10" s="68" customFormat="1" ht="24.45" customHeight="1">
      <c r="A6" s="74" t="s">
        <v>170</v>
      </c>
      <c r="B6" s="75"/>
      <c r="C6" s="85" t="s">
        <v>171</v>
      </c>
      <c r="D6" s="76"/>
      <c r="G6" s="77"/>
      <c r="I6" s="78"/>
      <c r="J6" s="79"/>
    </row>
    <row r="7" spans="1:10" s="8" customFormat="1" ht="22.05" customHeight="1">
      <c r="A7" s="111" t="s">
        <v>70</v>
      </c>
      <c r="B7" s="112"/>
      <c r="C7" s="112"/>
      <c r="D7" s="112"/>
      <c r="E7" s="112"/>
      <c r="F7" s="112"/>
      <c r="G7" s="112"/>
      <c r="H7" s="113"/>
      <c r="I7" s="45"/>
      <c r="J7" s="45"/>
    </row>
    <row r="8" spans="1:10" s="8" customFormat="1" ht="25.95" customHeight="1">
      <c r="A8" s="114" t="s">
        <v>66</v>
      </c>
      <c r="B8" s="115"/>
      <c r="C8" s="116"/>
      <c r="D8" s="116"/>
      <c r="E8" s="115"/>
      <c r="F8" s="115"/>
      <c r="G8" s="115"/>
      <c r="H8" s="117"/>
      <c r="I8" s="40"/>
      <c r="J8" s="45"/>
    </row>
    <row r="9" spans="1:10" s="8" customFormat="1" ht="30" customHeight="1">
      <c r="A9" s="18" t="s">
        <v>6</v>
      </c>
      <c r="B9" s="19" t="s">
        <v>52</v>
      </c>
      <c r="C9" s="12" t="s">
        <v>7</v>
      </c>
      <c r="D9" s="12" t="s">
        <v>142</v>
      </c>
      <c r="E9" s="6" t="s">
        <v>8</v>
      </c>
      <c r="F9" s="6" t="s">
        <v>9</v>
      </c>
      <c r="G9" s="55" t="s">
        <v>132</v>
      </c>
      <c r="H9" s="20" t="s">
        <v>10</v>
      </c>
      <c r="I9" s="36"/>
      <c r="J9" s="45"/>
    </row>
    <row r="10" spans="1:10" s="8" customFormat="1" ht="51" customHeight="1">
      <c r="A10" s="3">
        <v>1.1000000000000001</v>
      </c>
      <c r="B10" s="25" t="s">
        <v>68</v>
      </c>
      <c r="C10" s="65" t="s">
        <v>137</v>
      </c>
      <c r="D10" s="4"/>
      <c r="E10" s="5"/>
      <c r="F10" s="6">
        <f>IF(D10="S",H10,IF(D10="M",(H10/2),IF(D10="U",0,IF(D10="NA","NA",IF(D10="", 0)))))</f>
        <v>0</v>
      </c>
      <c r="G10" s="56">
        <f t="shared" ref="G10:G19" si="0">IF(D10="NA", 0, H10)</f>
        <v>10</v>
      </c>
      <c r="H10" s="7">
        <v>10</v>
      </c>
      <c r="I10" s="36"/>
      <c r="J10" s="45"/>
    </row>
    <row r="11" spans="1:10" s="8" customFormat="1" ht="31.5" customHeight="1">
      <c r="A11" s="3">
        <v>1.2</v>
      </c>
      <c r="B11" s="25" t="s">
        <v>138</v>
      </c>
      <c r="C11" s="65" t="s">
        <v>12</v>
      </c>
      <c r="D11" s="4"/>
      <c r="E11" s="5"/>
      <c r="F11" s="6">
        <f t="shared" ref="F11:F19" si="1">IF(D11="S",H11,IF(D11="M",(H11/2),IF(D11="U",0,IF(D11="NA","NA",IF(D11="", 0)))))</f>
        <v>0</v>
      </c>
      <c r="G11" s="56">
        <f t="shared" si="0"/>
        <v>10</v>
      </c>
      <c r="H11" s="7">
        <v>10</v>
      </c>
      <c r="I11" s="36"/>
      <c r="J11" s="45"/>
    </row>
    <row r="12" spans="1:10" s="8" customFormat="1" ht="49.5" customHeight="1">
      <c r="A12" s="3">
        <v>1.3</v>
      </c>
      <c r="B12" s="25" t="s">
        <v>94</v>
      </c>
      <c r="C12" s="9" t="s">
        <v>67</v>
      </c>
      <c r="D12" s="4"/>
      <c r="E12" s="5"/>
      <c r="F12" s="6">
        <f t="shared" si="1"/>
        <v>0</v>
      </c>
      <c r="G12" s="56">
        <f t="shared" si="0"/>
        <v>10</v>
      </c>
      <c r="H12" s="7">
        <v>10</v>
      </c>
      <c r="I12" s="36"/>
      <c r="J12" s="45"/>
    </row>
    <row r="13" spans="1:10" s="8" customFormat="1" ht="38.549999999999997" customHeight="1">
      <c r="A13" s="3">
        <v>1.4</v>
      </c>
      <c r="B13" s="25" t="s">
        <v>155</v>
      </c>
      <c r="C13" s="9" t="s">
        <v>5</v>
      </c>
      <c r="D13" s="4"/>
      <c r="E13" s="5"/>
      <c r="F13" s="6">
        <f t="shared" si="1"/>
        <v>0</v>
      </c>
      <c r="G13" s="56">
        <f t="shared" si="0"/>
        <v>10</v>
      </c>
      <c r="H13" s="7">
        <v>10</v>
      </c>
      <c r="I13" s="36"/>
      <c r="J13" s="45"/>
    </row>
    <row r="14" spans="1:10" s="8" customFormat="1" ht="38.549999999999997" customHeight="1">
      <c r="A14" s="3">
        <v>1.5</v>
      </c>
      <c r="B14" s="25" t="s">
        <v>105</v>
      </c>
      <c r="C14" s="9" t="s">
        <v>14</v>
      </c>
      <c r="D14" s="4"/>
      <c r="E14" s="5"/>
      <c r="F14" s="6">
        <f t="shared" si="1"/>
        <v>0</v>
      </c>
      <c r="G14" s="56">
        <f t="shared" si="0"/>
        <v>10</v>
      </c>
      <c r="H14" s="7">
        <v>10</v>
      </c>
      <c r="I14" s="36"/>
      <c r="J14" s="45"/>
    </row>
    <row r="15" spans="1:10" s="8" customFormat="1" ht="24" customHeight="1">
      <c r="A15" s="3">
        <v>1.6</v>
      </c>
      <c r="B15" s="25" t="s">
        <v>106</v>
      </c>
      <c r="C15" s="9" t="s">
        <v>15</v>
      </c>
      <c r="D15" s="4"/>
      <c r="E15" s="5"/>
      <c r="F15" s="6">
        <f t="shared" si="1"/>
        <v>0</v>
      </c>
      <c r="G15" s="56">
        <f t="shared" si="0"/>
        <v>10</v>
      </c>
      <c r="H15" s="7">
        <v>10</v>
      </c>
      <c r="I15" s="36"/>
      <c r="J15" s="45"/>
    </row>
    <row r="16" spans="1:10" s="8" customFormat="1" ht="38.549999999999997" customHeight="1">
      <c r="A16" s="3">
        <v>1.7</v>
      </c>
      <c r="B16" s="25" t="s">
        <v>107</v>
      </c>
      <c r="C16" s="65" t="s">
        <v>16</v>
      </c>
      <c r="D16" s="4"/>
      <c r="E16" s="5"/>
      <c r="F16" s="6">
        <f t="shared" si="1"/>
        <v>0</v>
      </c>
      <c r="G16" s="56">
        <f t="shared" si="0"/>
        <v>10</v>
      </c>
      <c r="H16" s="7">
        <v>10</v>
      </c>
      <c r="I16" s="36"/>
      <c r="J16" s="45"/>
    </row>
    <row r="17" spans="1:10" s="8" customFormat="1" ht="24" customHeight="1">
      <c r="A17" s="3">
        <v>1.8</v>
      </c>
      <c r="B17" s="25" t="s">
        <v>139</v>
      </c>
      <c r="C17" s="9" t="s">
        <v>17</v>
      </c>
      <c r="D17" s="4"/>
      <c r="E17" s="5"/>
      <c r="F17" s="6">
        <f t="shared" si="1"/>
        <v>0</v>
      </c>
      <c r="G17" s="56">
        <f t="shared" si="0"/>
        <v>10</v>
      </c>
      <c r="H17" s="7">
        <v>10</v>
      </c>
      <c r="I17" s="36"/>
      <c r="J17" s="45"/>
    </row>
    <row r="18" spans="1:10" s="8" customFormat="1" ht="49.5" customHeight="1">
      <c r="A18" s="42">
        <v>1.9</v>
      </c>
      <c r="B18" s="25" t="s">
        <v>156</v>
      </c>
      <c r="C18" s="65" t="s">
        <v>18</v>
      </c>
      <c r="D18" s="4"/>
      <c r="E18" s="5"/>
      <c r="F18" s="6">
        <f t="shared" si="1"/>
        <v>0</v>
      </c>
      <c r="G18" s="56">
        <f t="shared" si="0"/>
        <v>10</v>
      </c>
      <c r="H18" s="7">
        <v>10</v>
      </c>
      <c r="I18" s="36"/>
      <c r="J18" s="45"/>
    </row>
    <row r="19" spans="1:10" s="8" customFormat="1" ht="24" customHeight="1">
      <c r="A19" s="82">
        <v>1.1000000000000001</v>
      </c>
      <c r="B19" s="25" t="s">
        <v>69</v>
      </c>
      <c r="C19" s="65" t="s">
        <v>122</v>
      </c>
      <c r="D19" s="37"/>
      <c r="E19" s="38"/>
      <c r="F19" s="6">
        <f t="shared" si="1"/>
        <v>0</v>
      </c>
      <c r="G19" s="56">
        <f t="shared" si="0"/>
        <v>10</v>
      </c>
      <c r="H19" s="7">
        <v>10</v>
      </c>
      <c r="I19" s="36"/>
      <c r="J19" s="45"/>
    </row>
    <row r="20" spans="1:10" s="8" customFormat="1" ht="14.4">
      <c r="A20" s="92"/>
      <c r="B20" s="93"/>
      <c r="C20" s="94"/>
      <c r="D20" s="94"/>
      <c r="E20" s="15" t="s">
        <v>11</v>
      </c>
      <c r="F20" s="16">
        <f>SUM(F10:F19)</f>
        <v>0</v>
      </c>
      <c r="G20" s="57">
        <f>SUM(G10:G19)</f>
        <v>100</v>
      </c>
      <c r="H20" s="28">
        <f>SUM(H10:H19)</f>
        <v>100</v>
      </c>
      <c r="I20" s="36"/>
      <c r="J20" s="45"/>
    </row>
    <row r="21" spans="1:10" s="8" customFormat="1" ht="19.95" customHeight="1">
      <c r="A21" s="45"/>
      <c r="B21" s="52"/>
      <c r="C21" s="66"/>
      <c r="D21" s="45"/>
      <c r="E21" s="29"/>
      <c r="F21" s="30"/>
      <c r="G21" s="58"/>
      <c r="H21" s="30"/>
      <c r="I21" s="36"/>
      <c r="J21" s="45"/>
    </row>
    <row r="22" spans="1:10" s="8" customFormat="1" ht="22.05" customHeight="1">
      <c r="A22" s="111" t="s">
        <v>72</v>
      </c>
      <c r="B22" s="118"/>
      <c r="C22" s="118"/>
      <c r="D22" s="118"/>
      <c r="E22" s="118"/>
      <c r="F22" s="118"/>
      <c r="G22" s="118"/>
      <c r="H22" s="119"/>
      <c r="I22" s="36"/>
      <c r="J22" s="45"/>
    </row>
    <row r="23" spans="1:10" s="8" customFormat="1" ht="26.55" customHeight="1">
      <c r="A23" s="114" t="s">
        <v>73</v>
      </c>
      <c r="B23" s="115"/>
      <c r="C23" s="116"/>
      <c r="D23" s="116"/>
      <c r="E23" s="115"/>
      <c r="F23" s="115"/>
      <c r="G23" s="115"/>
      <c r="H23" s="117"/>
      <c r="I23" s="36"/>
      <c r="J23" s="45"/>
    </row>
    <row r="24" spans="1:10" s="8" customFormat="1" ht="30" customHeight="1">
      <c r="A24" s="18" t="s">
        <v>6</v>
      </c>
      <c r="B24" s="19" t="s">
        <v>52</v>
      </c>
      <c r="C24" s="12" t="s">
        <v>7</v>
      </c>
      <c r="D24" s="12" t="s">
        <v>142</v>
      </c>
      <c r="E24" s="6" t="s">
        <v>8</v>
      </c>
      <c r="F24" s="6" t="s">
        <v>9</v>
      </c>
      <c r="G24" s="55" t="s">
        <v>132</v>
      </c>
      <c r="H24" s="20" t="s">
        <v>10</v>
      </c>
      <c r="I24" s="36"/>
      <c r="J24" s="45"/>
    </row>
    <row r="25" spans="1:10" s="8" customFormat="1" ht="33.75" customHeight="1">
      <c r="A25" s="21">
        <v>2.1</v>
      </c>
      <c r="B25" s="25" t="s">
        <v>93</v>
      </c>
      <c r="C25" s="9" t="s">
        <v>19</v>
      </c>
      <c r="D25" s="4"/>
      <c r="E25" s="5"/>
      <c r="F25" s="6">
        <f t="shared" ref="F25:F39" si="2">IF(D25="S",H25,IF(D25="M",(H25/2),IF(D25="U",0,IF(D25="NA","NA",IF(D25="", 0)))))</f>
        <v>0</v>
      </c>
      <c r="G25" s="56">
        <f t="shared" ref="G25:G39" si="3">IF(D25="NA", 0, H25)</f>
        <v>15</v>
      </c>
      <c r="H25" s="7">
        <v>15</v>
      </c>
      <c r="I25" s="36"/>
      <c r="J25" s="45"/>
    </row>
    <row r="26" spans="1:10" s="8" customFormat="1" ht="50.25" customHeight="1">
      <c r="A26" s="21">
        <v>2.2000000000000002</v>
      </c>
      <c r="B26" s="25" t="s">
        <v>157</v>
      </c>
      <c r="C26" s="9" t="s">
        <v>19</v>
      </c>
      <c r="D26" s="4"/>
      <c r="E26" s="5"/>
      <c r="F26" s="6">
        <f t="shared" si="2"/>
        <v>0</v>
      </c>
      <c r="G26" s="56">
        <f t="shared" si="3"/>
        <v>15</v>
      </c>
      <c r="H26" s="7">
        <v>15</v>
      </c>
      <c r="I26" s="36"/>
      <c r="J26" s="45"/>
    </row>
    <row r="27" spans="1:10" s="8" customFormat="1" ht="52.5" customHeight="1">
      <c r="A27" s="21">
        <v>2.2999999999999998</v>
      </c>
      <c r="B27" s="25" t="s">
        <v>62</v>
      </c>
      <c r="C27" s="65" t="s">
        <v>20</v>
      </c>
      <c r="D27" s="4"/>
      <c r="E27" s="5"/>
      <c r="F27" s="6">
        <f t="shared" si="2"/>
        <v>0</v>
      </c>
      <c r="G27" s="56">
        <f t="shared" si="3"/>
        <v>10</v>
      </c>
      <c r="H27" s="7">
        <v>10</v>
      </c>
      <c r="I27" s="36"/>
      <c r="J27" s="45"/>
    </row>
    <row r="28" spans="1:10" s="8" customFormat="1" ht="52.5" customHeight="1">
      <c r="A28" s="21">
        <v>2.4</v>
      </c>
      <c r="B28" s="25" t="s">
        <v>40</v>
      </c>
      <c r="C28" s="9" t="s">
        <v>5</v>
      </c>
      <c r="D28" s="4"/>
      <c r="E28" s="5"/>
      <c r="F28" s="6">
        <f t="shared" si="2"/>
        <v>0</v>
      </c>
      <c r="G28" s="56">
        <f t="shared" si="3"/>
        <v>5</v>
      </c>
      <c r="H28" s="7">
        <v>5</v>
      </c>
      <c r="I28" s="36"/>
      <c r="J28" s="45"/>
    </row>
    <row r="29" spans="1:10" s="8" customFormat="1" ht="52.5" customHeight="1">
      <c r="A29" s="21">
        <v>2.5</v>
      </c>
      <c r="B29" s="25" t="s">
        <v>63</v>
      </c>
      <c r="C29" s="9" t="s">
        <v>21</v>
      </c>
      <c r="D29" s="4"/>
      <c r="E29" s="5"/>
      <c r="F29" s="6">
        <f t="shared" si="2"/>
        <v>0</v>
      </c>
      <c r="G29" s="56">
        <f t="shared" si="3"/>
        <v>10</v>
      </c>
      <c r="H29" s="7">
        <v>10</v>
      </c>
      <c r="I29" s="36"/>
      <c r="J29" s="45"/>
    </row>
    <row r="30" spans="1:10" s="8" customFormat="1" ht="58.95" customHeight="1">
      <c r="A30" s="21">
        <v>2.6</v>
      </c>
      <c r="B30" s="25" t="s">
        <v>119</v>
      </c>
      <c r="C30" s="9" t="s">
        <v>5</v>
      </c>
      <c r="D30" s="4"/>
      <c r="E30" s="5"/>
      <c r="F30" s="6">
        <f t="shared" si="2"/>
        <v>0</v>
      </c>
      <c r="G30" s="56">
        <f t="shared" si="3"/>
        <v>10</v>
      </c>
      <c r="H30" s="7">
        <v>10</v>
      </c>
      <c r="I30" s="45"/>
      <c r="J30" s="45"/>
    </row>
    <row r="31" spans="1:10" s="8" customFormat="1" ht="43.2">
      <c r="A31" s="83">
        <v>2.7</v>
      </c>
      <c r="B31" s="25" t="s">
        <v>131</v>
      </c>
      <c r="C31" s="46" t="s">
        <v>122</v>
      </c>
      <c r="D31" s="4"/>
      <c r="E31" s="5"/>
      <c r="F31" s="6">
        <f t="shared" si="2"/>
        <v>0</v>
      </c>
      <c r="G31" s="56">
        <f t="shared" si="3"/>
        <v>10</v>
      </c>
      <c r="H31" s="7">
        <v>10</v>
      </c>
      <c r="I31" s="36"/>
      <c r="J31" s="45"/>
    </row>
    <row r="32" spans="1:10" s="8" customFormat="1" ht="43.2">
      <c r="A32" s="83">
        <v>2.8</v>
      </c>
      <c r="B32" s="25" t="s">
        <v>130</v>
      </c>
      <c r="C32" s="9" t="s">
        <v>88</v>
      </c>
      <c r="D32" s="4"/>
      <c r="E32" s="5"/>
      <c r="F32" s="6">
        <f t="shared" si="2"/>
        <v>0</v>
      </c>
      <c r="G32" s="56">
        <f t="shared" si="3"/>
        <v>10</v>
      </c>
      <c r="H32" s="7">
        <v>10</v>
      </c>
      <c r="I32" s="36"/>
      <c r="J32" s="45"/>
    </row>
    <row r="33" spans="1:10" s="8" customFormat="1" ht="25.95" customHeight="1">
      <c r="A33" s="83">
        <v>2.9</v>
      </c>
      <c r="B33" s="25" t="s">
        <v>91</v>
      </c>
      <c r="C33" s="9" t="s">
        <v>158</v>
      </c>
      <c r="D33" s="4"/>
      <c r="E33" s="5"/>
      <c r="F33" s="6">
        <f t="shared" si="2"/>
        <v>0</v>
      </c>
      <c r="G33" s="56">
        <f t="shared" si="3"/>
        <v>10</v>
      </c>
      <c r="H33" s="7">
        <v>10</v>
      </c>
      <c r="I33" s="36"/>
      <c r="J33" s="45"/>
    </row>
    <row r="34" spans="1:10" s="8" customFormat="1" ht="51" customHeight="1">
      <c r="A34" s="84">
        <v>2.1</v>
      </c>
      <c r="B34" s="25" t="s">
        <v>152</v>
      </c>
      <c r="C34" s="9" t="s">
        <v>159</v>
      </c>
      <c r="D34" s="4"/>
      <c r="E34" s="5"/>
      <c r="F34" s="6">
        <f t="shared" si="2"/>
        <v>0</v>
      </c>
      <c r="G34" s="56">
        <f t="shared" si="3"/>
        <v>10</v>
      </c>
      <c r="H34" s="7">
        <v>10</v>
      </c>
      <c r="I34" s="36"/>
      <c r="J34" s="45"/>
    </row>
    <row r="35" spans="1:10" s="8" customFormat="1" ht="32.25" customHeight="1">
      <c r="A35" s="84">
        <v>2.11</v>
      </c>
      <c r="B35" s="25" t="s">
        <v>92</v>
      </c>
      <c r="C35" s="9" t="s">
        <v>88</v>
      </c>
      <c r="D35" s="4"/>
      <c r="E35" s="5"/>
      <c r="F35" s="6">
        <f t="shared" si="2"/>
        <v>0</v>
      </c>
      <c r="G35" s="56">
        <f t="shared" si="3"/>
        <v>10</v>
      </c>
      <c r="H35" s="7">
        <v>10</v>
      </c>
      <c r="I35" s="36"/>
      <c r="J35" s="45"/>
    </row>
    <row r="36" spans="1:10" s="8" customFormat="1" ht="48.75" customHeight="1">
      <c r="A36" s="84">
        <v>2.12</v>
      </c>
      <c r="B36" s="25" t="s">
        <v>71</v>
      </c>
      <c r="C36" s="9" t="s">
        <v>160</v>
      </c>
      <c r="D36" s="4"/>
      <c r="E36" s="5"/>
      <c r="F36" s="6">
        <f t="shared" si="2"/>
        <v>0</v>
      </c>
      <c r="G36" s="56">
        <f t="shared" si="3"/>
        <v>5</v>
      </c>
      <c r="H36" s="7">
        <v>5</v>
      </c>
      <c r="I36" s="36"/>
      <c r="J36" s="45"/>
    </row>
    <row r="37" spans="1:10" s="8" customFormat="1" ht="39" customHeight="1">
      <c r="A37" s="84">
        <v>2.13</v>
      </c>
      <c r="B37" s="25" t="s">
        <v>161</v>
      </c>
      <c r="C37" s="9" t="s">
        <v>88</v>
      </c>
      <c r="D37" s="4"/>
      <c r="E37" s="5"/>
      <c r="F37" s="6">
        <f t="shared" si="2"/>
        <v>0</v>
      </c>
      <c r="G37" s="56">
        <f t="shared" si="3"/>
        <v>10</v>
      </c>
      <c r="H37" s="7">
        <v>10</v>
      </c>
      <c r="I37" s="36"/>
      <c r="J37" s="45"/>
    </row>
    <row r="38" spans="1:10" s="8" customFormat="1" ht="50.25" customHeight="1">
      <c r="A38" s="84">
        <v>2.14</v>
      </c>
      <c r="B38" s="25" t="s">
        <v>90</v>
      </c>
      <c r="C38" s="9" t="s">
        <v>124</v>
      </c>
      <c r="D38" s="4"/>
      <c r="E38" s="5"/>
      <c r="F38" s="6">
        <f t="shared" si="2"/>
        <v>0</v>
      </c>
      <c r="G38" s="56">
        <f t="shared" si="3"/>
        <v>10</v>
      </c>
      <c r="H38" s="7">
        <v>10</v>
      </c>
      <c r="I38" s="36"/>
      <c r="J38" s="45"/>
    </row>
    <row r="39" spans="1:10" s="8" customFormat="1" ht="25.95" customHeight="1">
      <c r="A39" s="84">
        <v>2.15</v>
      </c>
      <c r="B39" s="25" t="s">
        <v>64</v>
      </c>
      <c r="C39" s="9" t="s">
        <v>122</v>
      </c>
      <c r="D39" s="37"/>
      <c r="E39" s="38"/>
      <c r="F39" s="6">
        <f t="shared" si="2"/>
        <v>0</v>
      </c>
      <c r="G39" s="56">
        <f t="shared" si="3"/>
        <v>10</v>
      </c>
      <c r="H39" s="7">
        <v>10</v>
      </c>
      <c r="I39" s="36"/>
      <c r="J39" s="45"/>
    </row>
    <row r="40" spans="1:10" s="8" customFormat="1" ht="14.4">
      <c r="A40" s="92"/>
      <c r="B40" s="93"/>
      <c r="C40" s="94"/>
      <c r="D40" s="94"/>
      <c r="E40" s="15" t="s">
        <v>11</v>
      </c>
      <c r="F40" s="31">
        <f>SUM(F25:F39)</f>
        <v>0</v>
      </c>
      <c r="G40" s="57">
        <f>SUM(G25:G39)</f>
        <v>150</v>
      </c>
      <c r="H40" s="28">
        <f>SUM(H25:H39)</f>
        <v>150</v>
      </c>
      <c r="I40" s="36"/>
      <c r="J40" s="45"/>
    </row>
    <row r="41" spans="1:10" s="8" customFormat="1" ht="19.95" customHeight="1">
      <c r="A41" s="34"/>
      <c r="B41" s="52"/>
      <c r="C41" s="66"/>
      <c r="D41" s="35"/>
      <c r="E41" s="45"/>
      <c r="F41" s="45"/>
      <c r="G41" s="59"/>
      <c r="H41" s="45"/>
      <c r="I41" s="36"/>
      <c r="J41" s="45"/>
    </row>
    <row r="42" spans="1:10" s="8" customFormat="1" ht="22.05" customHeight="1">
      <c r="A42" s="87" t="s">
        <v>75</v>
      </c>
      <c r="B42" s="88"/>
      <c r="C42" s="88"/>
      <c r="D42" s="88"/>
      <c r="E42" s="88"/>
      <c r="F42" s="88"/>
      <c r="G42" s="88"/>
      <c r="H42" s="88"/>
      <c r="I42" s="36"/>
      <c r="J42" s="45"/>
    </row>
    <row r="43" spans="1:10" s="8" customFormat="1" ht="37.950000000000003" customHeight="1">
      <c r="A43" s="120" t="s">
        <v>146</v>
      </c>
      <c r="B43" s="90"/>
      <c r="C43" s="90"/>
      <c r="D43" s="90"/>
      <c r="E43" s="90"/>
      <c r="F43" s="90"/>
      <c r="G43" s="90"/>
      <c r="H43" s="91"/>
      <c r="I43" s="36"/>
      <c r="J43" s="45"/>
    </row>
    <row r="44" spans="1:10" s="8" customFormat="1" ht="30" customHeight="1">
      <c r="A44" s="12" t="s">
        <v>6</v>
      </c>
      <c r="B44" s="12" t="s">
        <v>52</v>
      </c>
      <c r="C44" s="12" t="s">
        <v>7</v>
      </c>
      <c r="D44" s="12" t="s">
        <v>142</v>
      </c>
      <c r="E44" s="12" t="s">
        <v>8</v>
      </c>
      <c r="F44" s="12" t="s">
        <v>9</v>
      </c>
      <c r="G44" s="60" t="s">
        <v>132</v>
      </c>
      <c r="H44" s="12" t="s">
        <v>10</v>
      </c>
      <c r="I44" s="36"/>
      <c r="J44" s="45"/>
    </row>
    <row r="45" spans="1:10" s="8" customFormat="1" ht="36" customHeight="1">
      <c r="A45" s="22">
        <v>3.1</v>
      </c>
      <c r="B45" s="9" t="s">
        <v>120</v>
      </c>
      <c r="C45" s="46" t="s">
        <v>126</v>
      </c>
      <c r="D45" s="4"/>
      <c r="E45" s="23"/>
      <c r="F45" s="6">
        <f t="shared" ref="F45:F50" si="4">IF(D45="S",H45,IF(D45="M",(H45/2),IF(D45="U",0,IF(D45="NA","NA",IF(D45="", 0)))))</f>
        <v>0</v>
      </c>
      <c r="G45" s="56">
        <f t="shared" ref="G45:G50" si="5">IF(D45="NA", 0, H45)</f>
        <v>20</v>
      </c>
      <c r="H45" s="7">
        <v>20</v>
      </c>
      <c r="I45" s="36"/>
      <c r="J45" s="45"/>
    </row>
    <row r="46" spans="1:10" s="8" customFormat="1" ht="36" customHeight="1">
      <c r="A46" s="22">
        <v>3.2</v>
      </c>
      <c r="B46" s="9" t="s">
        <v>89</v>
      </c>
      <c r="C46" s="9" t="s">
        <v>22</v>
      </c>
      <c r="D46" s="4"/>
      <c r="E46" s="23"/>
      <c r="F46" s="6">
        <f t="shared" si="4"/>
        <v>0</v>
      </c>
      <c r="G46" s="56">
        <f t="shared" si="5"/>
        <v>20</v>
      </c>
      <c r="H46" s="7">
        <v>20</v>
      </c>
      <c r="I46" s="36"/>
      <c r="J46" s="45"/>
    </row>
    <row r="47" spans="1:10" s="8" customFormat="1" ht="36" customHeight="1">
      <c r="A47" s="22">
        <v>3.3</v>
      </c>
      <c r="B47" s="9" t="s">
        <v>74</v>
      </c>
      <c r="C47" s="9" t="s">
        <v>13</v>
      </c>
      <c r="D47" s="4"/>
      <c r="E47" s="23"/>
      <c r="F47" s="6">
        <f t="shared" si="4"/>
        <v>0</v>
      </c>
      <c r="G47" s="56">
        <f t="shared" si="5"/>
        <v>10</v>
      </c>
      <c r="H47" s="7">
        <v>10</v>
      </c>
      <c r="I47" s="36"/>
      <c r="J47" s="45"/>
    </row>
    <row r="48" spans="1:10" s="8" customFormat="1" ht="25.5" customHeight="1">
      <c r="A48" s="22">
        <v>3.4</v>
      </c>
      <c r="B48" s="9" t="s">
        <v>60</v>
      </c>
      <c r="C48" s="9" t="s">
        <v>5</v>
      </c>
      <c r="D48" s="4"/>
      <c r="E48" s="23"/>
      <c r="F48" s="6">
        <f t="shared" si="4"/>
        <v>0</v>
      </c>
      <c r="G48" s="56">
        <f t="shared" si="5"/>
        <v>20</v>
      </c>
      <c r="H48" s="7">
        <v>20</v>
      </c>
      <c r="I48" s="36"/>
      <c r="J48" s="45"/>
    </row>
    <row r="49" spans="1:10" s="8" customFormat="1" ht="33" customHeight="1">
      <c r="A49" s="22">
        <v>3.5</v>
      </c>
      <c r="B49" s="9" t="s">
        <v>61</v>
      </c>
      <c r="C49" s="9" t="s">
        <v>5</v>
      </c>
      <c r="D49" s="4"/>
      <c r="E49" s="23"/>
      <c r="F49" s="6">
        <f t="shared" si="4"/>
        <v>0</v>
      </c>
      <c r="G49" s="56">
        <f t="shared" si="5"/>
        <v>10</v>
      </c>
      <c r="H49" s="7">
        <v>10</v>
      </c>
      <c r="I49" s="36"/>
      <c r="J49" s="45"/>
    </row>
    <row r="50" spans="1:10" s="8" customFormat="1" ht="23.25" customHeight="1">
      <c r="A50" s="22">
        <v>3.6</v>
      </c>
      <c r="B50" s="9" t="s">
        <v>108</v>
      </c>
      <c r="C50" s="46" t="s">
        <v>125</v>
      </c>
      <c r="D50" s="4"/>
      <c r="E50" s="23"/>
      <c r="F50" s="6">
        <f t="shared" si="4"/>
        <v>0</v>
      </c>
      <c r="G50" s="56">
        <f t="shared" si="5"/>
        <v>20</v>
      </c>
      <c r="H50" s="7">
        <v>20</v>
      </c>
      <c r="I50" s="36"/>
      <c r="J50" s="45"/>
    </row>
    <row r="51" spans="1:10" s="8" customFormat="1" ht="14.4">
      <c r="A51" s="86"/>
      <c r="B51" s="86"/>
      <c r="C51" s="86"/>
      <c r="D51" s="86"/>
      <c r="E51" s="32" t="s">
        <v>11</v>
      </c>
      <c r="F51" s="12">
        <f>SUM(F45:F50)</f>
        <v>0</v>
      </c>
      <c r="G51" s="61">
        <f>SUM(G45:G50)</f>
        <v>100</v>
      </c>
      <c r="H51" s="12">
        <f>SUM(H45:H50)</f>
        <v>100</v>
      </c>
      <c r="I51" s="36"/>
      <c r="J51" s="45"/>
    </row>
    <row r="52" spans="1:10" s="8" customFormat="1" ht="19.95" customHeight="1">
      <c r="A52" s="36"/>
      <c r="B52" s="52"/>
      <c r="C52" s="66"/>
      <c r="D52" s="35"/>
      <c r="E52" s="45"/>
      <c r="F52" s="45"/>
      <c r="G52" s="59"/>
      <c r="H52" s="45"/>
      <c r="I52" s="36"/>
      <c r="J52" s="45"/>
    </row>
    <row r="53" spans="1:10" s="8" customFormat="1" ht="22.05" customHeight="1">
      <c r="A53" s="111" t="s">
        <v>76</v>
      </c>
      <c r="B53" s="118"/>
      <c r="C53" s="118"/>
      <c r="D53" s="118"/>
      <c r="E53" s="118"/>
      <c r="F53" s="118"/>
      <c r="G53" s="118"/>
      <c r="H53" s="119"/>
      <c r="I53" s="36"/>
      <c r="J53" s="45"/>
    </row>
    <row r="54" spans="1:10" s="8" customFormat="1" ht="37.950000000000003" customHeight="1">
      <c r="A54" s="114" t="s">
        <v>97</v>
      </c>
      <c r="B54" s="115"/>
      <c r="C54" s="115"/>
      <c r="D54" s="116"/>
      <c r="E54" s="115"/>
      <c r="F54" s="115"/>
      <c r="G54" s="115"/>
      <c r="H54" s="117"/>
      <c r="I54" s="36"/>
      <c r="J54" s="45"/>
    </row>
    <row r="55" spans="1:10" s="8" customFormat="1" ht="30" customHeight="1">
      <c r="A55" s="12" t="s">
        <v>6</v>
      </c>
      <c r="B55" s="12" t="s">
        <v>52</v>
      </c>
      <c r="C55" s="12" t="s">
        <v>7</v>
      </c>
      <c r="D55" s="12" t="s">
        <v>142</v>
      </c>
      <c r="E55" s="12" t="s">
        <v>8</v>
      </c>
      <c r="F55" s="12" t="s">
        <v>9</v>
      </c>
      <c r="G55" s="60" t="s">
        <v>132</v>
      </c>
      <c r="H55" s="12" t="s">
        <v>10</v>
      </c>
      <c r="I55" s="36"/>
      <c r="J55" s="45"/>
    </row>
    <row r="56" spans="1:10" s="8" customFormat="1" ht="46.5" customHeight="1">
      <c r="A56" s="3">
        <v>4.0999999999999996</v>
      </c>
      <c r="B56" s="25" t="s">
        <v>147</v>
      </c>
      <c r="C56" s="39" t="s">
        <v>5</v>
      </c>
      <c r="D56" s="4"/>
      <c r="E56" s="5"/>
      <c r="F56" s="6">
        <f t="shared" ref="F56:F60" si="6">IF(D56="S",H56,IF(D56="M",(H56/2),IF(D56="U",0,IF(D56="NA","NA",IF(D56="", 0)))))</f>
        <v>0</v>
      </c>
      <c r="G56" s="56">
        <f t="shared" ref="G56:G60" si="7">IF(D56="NA", 0, H56)</f>
        <v>25</v>
      </c>
      <c r="H56" s="7">
        <v>25</v>
      </c>
      <c r="I56" s="36"/>
      <c r="J56" s="45"/>
    </row>
    <row r="57" spans="1:10" s="8" customFormat="1" ht="55.05" customHeight="1">
      <c r="A57" s="3">
        <v>4.2</v>
      </c>
      <c r="B57" s="25" t="s">
        <v>162</v>
      </c>
      <c r="C57" s="39" t="s">
        <v>17</v>
      </c>
      <c r="D57" s="4"/>
      <c r="E57" s="5"/>
      <c r="F57" s="6">
        <f t="shared" si="6"/>
        <v>0</v>
      </c>
      <c r="G57" s="56">
        <f t="shared" si="7"/>
        <v>25</v>
      </c>
      <c r="H57" s="7">
        <v>25</v>
      </c>
      <c r="I57" s="36"/>
      <c r="J57" s="45"/>
    </row>
    <row r="58" spans="1:10" s="8" customFormat="1" ht="31.5" customHeight="1">
      <c r="A58" s="3">
        <v>4.3</v>
      </c>
      <c r="B58" s="25" t="s">
        <v>109</v>
      </c>
      <c r="C58" s="39" t="s">
        <v>5</v>
      </c>
      <c r="D58" s="4"/>
      <c r="E58" s="5"/>
      <c r="F58" s="6">
        <f t="shared" si="6"/>
        <v>0</v>
      </c>
      <c r="G58" s="56">
        <f t="shared" si="7"/>
        <v>25</v>
      </c>
      <c r="H58" s="7">
        <v>25</v>
      </c>
      <c r="I58" s="36"/>
      <c r="J58" s="45"/>
    </row>
    <row r="59" spans="1:10" s="8" customFormat="1" ht="39" customHeight="1">
      <c r="A59" s="3">
        <v>4.4000000000000004</v>
      </c>
      <c r="B59" s="25" t="s">
        <v>58</v>
      </c>
      <c r="C59" s="67" t="s">
        <v>23</v>
      </c>
      <c r="D59" s="4"/>
      <c r="E59" s="5"/>
      <c r="F59" s="6">
        <f t="shared" si="6"/>
        <v>0</v>
      </c>
      <c r="G59" s="56">
        <f t="shared" si="7"/>
        <v>15</v>
      </c>
      <c r="H59" s="7">
        <v>15</v>
      </c>
      <c r="I59" s="36"/>
      <c r="J59" s="45"/>
    </row>
    <row r="60" spans="1:10" s="8" customFormat="1" ht="55.05" customHeight="1">
      <c r="A60" s="3">
        <v>4.5</v>
      </c>
      <c r="B60" s="25" t="s">
        <v>59</v>
      </c>
      <c r="C60" s="39" t="s">
        <v>13</v>
      </c>
      <c r="D60" s="4"/>
      <c r="E60" s="5"/>
      <c r="F60" s="6">
        <f t="shared" si="6"/>
        <v>0</v>
      </c>
      <c r="G60" s="56">
        <f t="shared" si="7"/>
        <v>20</v>
      </c>
      <c r="H60" s="7">
        <v>20</v>
      </c>
      <c r="I60" s="36"/>
      <c r="J60" s="45"/>
    </row>
    <row r="61" spans="1:10" s="8" customFormat="1" ht="14.4">
      <c r="A61" s="92"/>
      <c r="B61" s="93"/>
      <c r="C61" s="93"/>
      <c r="D61" s="94"/>
      <c r="E61" s="15" t="s">
        <v>11</v>
      </c>
      <c r="F61" s="16">
        <f>SUM(F56:F60)</f>
        <v>0</v>
      </c>
      <c r="G61" s="57">
        <f>SUM(G56:G60)</f>
        <v>110</v>
      </c>
      <c r="H61" s="28">
        <f>SUM(H56:H60)</f>
        <v>110</v>
      </c>
      <c r="I61" s="36"/>
      <c r="J61" s="45"/>
    </row>
    <row r="62" spans="1:10" s="8" customFormat="1" ht="19.95" customHeight="1">
      <c r="A62" s="34"/>
      <c r="B62" s="52"/>
      <c r="C62" s="66"/>
      <c r="D62" s="35"/>
      <c r="E62" s="45"/>
      <c r="F62" s="45"/>
      <c r="G62" s="59"/>
      <c r="H62" s="45"/>
      <c r="I62" s="36"/>
      <c r="J62" s="45"/>
    </row>
    <row r="63" spans="1:10" s="8" customFormat="1" ht="22.05" customHeight="1">
      <c r="A63" s="95" t="s">
        <v>77</v>
      </c>
      <c r="B63" s="96"/>
      <c r="C63" s="96"/>
      <c r="D63" s="96"/>
      <c r="E63" s="96"/>
      <c r="F63" s="96"/>
      <c r="G63" s="96"/>
      <c r="H63" s="96"/>
      <c r="I63" s="36"/>
      <c r="J63" s="45"/>
    </row>
    <row r="64" spans="1:10" s="8" customFormat="1" ht="35.549999999999997" customHeight="1">
      <c r="A64" s="97" t="s">
        <v>78</v>
      </c>
      <c r="B64" s="98"/>
      <c r="C64" s="98"/>
      <c r="D64" s="98"/>
      <c r="E64" s="98"/>
      <c r="F64" s="98"/>
      <c r="G64" s="98"/>
      <c r="H64" s="99"/>
      <c r="I64" s="36"/>
      <c r="J64" s="45"/>
    </row>
    <row r="65" spans="1:10" s="8" customFormat="1" ht="30" customHeight="1">
      <c r="A65" s="12" t="s">
        <v>6</v>
      </c>
      <c r="B65" s="12" t="s">
        <v>52</v>
      </c>
      <c r="C65" s="12" t="s">
        <v>7</v>
      </c>
      <c r="D65" s="12" t="s">
        <v>142</v>
      </c>
      <c r="E65" s="12" t="s">
        <v>8</v>
      </c>
      <c r="F65" s="12" t="s">
        <v>9</v>
      </c>
      <c r="G65" s="60" t="s">
        <v>132</v>
      </c>
      <c r="H65" s="12" t="s">
        <v>10</v>
      </c>
      <c r="I65" s="36"/>
      <c r="J65" s="45"/>
    </row>
    <row r="66" spans="1:10" s="8" customFormat="1" ht="36.450000000000003" customHeight="1">
      <c r="A66" s="22">
        <v>5.0999999999999996</v>
      </c>
      <c r="B66" s="9" t="s">
        <v>163</v>
      </c>
      <c r="C66" s="65" t="s">
        <v>24</v>
      </c>
      <c r="D66" s="4"/>
      <c r="E66" s="23"/>
      <c r="F66" s="6">
        <f t="shared" ref="F66" si="8">IF(D66="S",H66,IF(D66="M",(H66/2),IF(D66="U",0,IF(D66="NA","NA",IF(D66="", 0)))))</f>
        <v>0</v>
      </c>
      <c r="G66" s="56">
        <f t="shared" ref="G66:G80" si="9">IF(D66="NA", 0, H66)</f>
        <v>10</v>
      </c>
      <c r="H66" s="7">
        <v>10</v>
      </c>
      <c r="I66" s="36"/>
      <c r="J66" s="45"/>
    </row>
    <row r="67" spans="1:10" s="8" customFormat="1" ht="36.450000000000003" customHeight="1">
      <c r="A67" s="22">
        <v>5.2</v>
      </c>
      <c r="B67" s="9" t="s">
        <v>164</v>
      </c>
      <c r="C67" s="9" t="s">
        <v>13</v>
      </c>
      <c r="D67" s="4"/>
      <c r="E67" s="23"/>
      <c r="F67" s="6">
        <f t="shared" ref="F67:F80" si="10">IF(D67="S",H67,IF(D67="M",(H67/2),IF(D67="U",0,IF(D67="NA","NA",IF(D67="", 0)))))</f>
        <v>0</v>
      </c>
      <c r="G67" s="56">
        <f t="shared" si="9"/>
        <v>10</v>
      </c>
      <c r="H67" s="7">
        <v>10</v>
      </c>
      <c r="I67" s="36"/>
      <c r="J67" s="45"/>
    </row>
    <row r="68" spans="1:10" s="8" customFormat="1" ht="36.450000000000003" customHeight="1">
      <c r="A68" s="22">
        <v>5.3</v>
      </c>
      <c r="B68" s="9" t="s">
        <v>165</v>
      </c>
      <c r="C68" s="9" t="s">
        <v>25</v>
      </c>
      <c r="D68" s="4"/>
      <c r="E68" s="23"/>
      <c r="F68" s="6">
        <f t="shared" si="10"/>
        <v>0</v>
      </c>
      <c r="G68" s="56">
        <f t="shared" si="9"/>
        <v>10</v>
      </c>
      <c r="H68" s="7">
        <v>10</v>
      </c>
      <c r="I68" s="36"/>
      <c r="J68" s="45"/>
    </row>
    <row r="69" spans="1:10" s="8" customFormat="1" ht="25.5" customHeight="1">
      <c r="A69" s="22">
        <v>5.4</v>
      </c>
      <c r="B69" s="9" t="s">
        <v>166</v>
      </c>
      <c r="C69" s="9" t="s">
        <v>26</v>
      </c>
      <c r="D69" s="4"/>
      <c r="E69" s="23"/>
      <c r="F69" s="6">
        <f t="shared" si="10"/>
        <v>0</v>
      </c>
      <c r="G69" s="56">
        <f t="shared" si="9"/>
        <v>10</v>
      </c>
      <c r="H69" s="7">
        <v>10</v>
      </c>
      <c r="I69" s="36"/>
      <c r="J69" s="45"/>
    </row>
    <row r="70" spans="1:10" s="8" customFormat="1" ht="36.450000000000003" customHeight="1">
      <c r="A70" s="22">
        <v>5.5</v>
      </c>
      <c r="B70" s="9" t="s">
        <v>167</v>
      </c>
      <c r="C70" s="9" t="s">
        <v>27</v>
      </c>
      <c r="D70" s="4"/>
      <c r="E70" s="23"/>
      <c r="F70" s="6">
        <f t="shared" si="10"/>
        <v>0</v>
      </c>
      <c r="G70" s="56">
        <f t="shared" si="9"/>
        <v>10</v>
      </c>
      <c r="H70" s="7">
        <v>10</v>
      </c>
      <c r="I70" s="36"/>
      <c r="J70" s="45"/>
    </row>
    <row r="71" spans="1:10" s="8" customFormat="1" ht="25.5" customHeight="1">
      <c r="A71" s="22">
        <v>5.6</v>
      </c>
      <c r="B71" s="9" t="s">
        <v>110</v>
      </c>
      <c r="C71" s="9" t="s">
        <v>5</v>
      </c>
      <c r="D71" s="4"/>
      <c r="E71" s="23"/>
      <c r="F71" s="6">
        <f t="shared" si="10"/>
        <v>0</v>
      </c>
      <c r="G71" s="56">
        <f t="shared" si="9"/>
        <v>10</v>
      </c>
      <c r="H71" s="7">
        <v>10</v>
      </c>
      <c r="I71" s="36"/>
      <c r="J71" s="45"/>
    </row>
    <row r="72" spans="1:10" s="8" customFormat="1" ht="36.450000000000003" customHeight="1">
      <c r="A72" s="22">
        <v>5.7</v>
      </c>
      <c r="B72" s="9" t="s">
        <v>79</v>
      </c>
      <c r="C72" s="9" t="s">
        <v>28</v>
      </c>
      <c r="D72" s="4"/>
      <c r="E72" s="23"/>
      <c r="F72" s="6">
        <f t="shared" si="10"/>
        <v>0</v>
      </c>
      <c r="G72" s="56">
        <f t="shared" si="9"/>
        <v>10</v>
      </c>
      <c r="H72" s="7">
        <v>10</v>
      </c>
      <c r="I72" s="36"/>
      <c r="J72" s="45"/>
    </row>
    <row r="73" spans="1:10" s="8" customFormat="1" ht="36.450000000000003" customHeight="1">
      <c r="A73" s="22">
        <v>5.8</v>
      </c>
      <c r="B73" s="9" t="s">
        <v>168</v>
      </c>
      <c r="C73" s="9" t="s">
        <v>5</v>
      </c>
      <c r="D73" s="4"/>
      <c r="E73" s="23"/>
      <c r="F73" s="6">
        <f t="shared" si="10"/>
        <v>0</v>
      </c>
      <c r="G73" s="56">
        <f t="shared" si="9"/>
        <v>10</v>
      </c>
      <c r="H73" s="7">
        <v>10</v>
      </c>
      <c r="I73" s="36"/>
      <c r="J73" s="45"/>
    </row>
    <row r="74" spans="1:10" s="8" customFormat="1" ht="25.5" customHeight="1">
      <c r="A74" s="22">
        <v>5.9</v>
      </c>
      <c r="B74" s="9" t="s">
        <v>56</v>
      </c>
      <c r="C74" s="9" t="s">
        <v>5</v>
      </c>
      <c r="D74" s="4"/>
      <c r="E74" s="23"/>
      <c r="F74" s="6">
        <f t="shared" si="10"/>
        <v>0</v>
      </c>
      <c r="G74" s="56">
        <f t="shared" si="9"/>
        <v>10</v>
      </c>
      <c r="H74" s="7">
        <v>10</v>
      </c>
      <c r="I74" s="36"/>
      <c r="J74" s="45"/>
    </row>
    <row r="75" spans="1:10" s="8" customFormat="1" ht="25.5" customHeight="1">
      <c r="A75" s="26">
        <v>5.0999999999999996</v>
      </c>
      <c r="B75" s="9" t="s">
        <v>169</v>
      </c>
      <c r="C75" s="9" t="s">
        <v>5</v>
      </c>
      <c r="D75" s="4"/>
      <c r="E75" s="23"/>
      <c r="F75" s="6">
        <f t="shared" si="10"/>
        <v>0</v>
      </c>
      <c r="G75" s="56">
        <f t="shared" si="9"/>
        <v>10</v>
      </c>
      <c r="H75" s="7">
        <v>10</v>
      </c>
      <c r="I75" s="36"/>
      <c r="J75" s="45"/>
    </row>
    <row r="76" spans="1:10" s="8" customFormat="1" ht="25.5" customHeight="1">
      <c r="A76" s="26">
        <v>5.1100000000000003</v>
      </c>
      <c r="B76" s="9" t="s">
        <v>111</v>
      </c>
      <c r="C76" s="9" t="s">
        <v>5</v>
      </c>
      <c r="D76" s="4"/>
      <c r="E76" s="23"/>
      <c r="F76" s="6">
        <f t="shared" si="10"/>
        <v>0</v>
      </c>
      <c r="G76" s="56">
        <f t="shared" si="9"/>
        <v>10</v>
      </c>
      <c r="H76" s="7">
        <v>10</v>
      </c>
      <c r="I76" s="36"/>
      <c r="J76" s="45"/>
    </row>
    <row r="77" spans="1:10" s="8" customFormat="1" ht="48.45" customHeight="1">
      <c r="A77" s="26">
        <v>5.12</v>
      </c>
      <c r="B77" s="9" t="s">
        <v>148</v>
      </c>
      <c r="C77" s="46" t="s">
        <v>117</v>
      </c>
      <c r="D77" s="4"/>
      <c r="E77" s="23"/>
      <c r="F77" s="6">
        <f t="shared" si="10"/>
        <v>0</v>
      </c>
      <c r="G77" s="56">
        <f t="shared" si="9"/>
        <v>10</v>
      </c>
      <c r="H77" s="7">
        <v>10</v>
      </c>
      <c r="I77" s="36"/>
      <c r="J77" s="45"/>
    </row>
    <row r="78" spans="1:10" s="8" customFormat="1" ht="36.450000000000003" customHeight="1">
      <c r="A78" s="26">
        <v>5.13</v>
      </c>
      <c r="B78" s="9" t="s">
        <v>57</v>
      </c>
      <c r="C78" s="9" t="s">
        <v>5</v>
      </c>
      <c r="D78" s="4"/>
      <c r="E78" s="23"/>
      <c r="F78" s="6">
        <f t="shared" si="10"/>
        <v>0</v>
      </c>
      <c r="G78" s="56">
        <f t="shared" si="9"/>
        <v>10</v>
      </c>
      <c r="H78" s="7">
        <v>10</v>
      </c>
      <c r="I78" s="36"/>
      <c r="J78" s="45"/>
    </row>
    <row r="79" spans="1:10" s="8" customFormat="1" ht="25.5" customHeight="1">
      <c r="A79" s="26">
        <v>5.14</v>
      </c>
      <c r="B79" s="9" t="s">
        <v>112</v>
      </c>
      <c r="C79" s="9" t="s">
        <v>5</v>
      </c>
      <c r="D79" s="4"/>
      <c r="E79" s="23"/>
      <c r="F79" s="6">
        <f t="shared" si="10"/>
        <v>0</v>
      </c>
      <c r="G79" s="56">
        <f t="shared" si="9"/>
        <v>10</v>
      </c>
      <c r="H79" s="7">
        <v>10</v>
      </c>
      <c r="I79" s="36"/>
      <c r="J79" s="45"/>
    </row>
    <row r="80" spans="1:10" s="8" customFormat="1" ht="25.5" customHeight="1">
      <c r="A80" s="26">
        <v>5.15</v>
      </c>
      <c r="B80" s="9" t="s">
        <v>129</v>
      </c>
      <c r="C80" s="9" t="s">
        <v>122</v>
      </c>
      <c r="D80" s="4"/>
      <c r="E80" s="23"/>
      <c r="F80" s="6">
        <f t="shared" si="10"/>
        <v>0</v>
      </c>
      <c r="G80" s="56">
        <f t="shared" si="9"/>
        <v>10</v>
      </c>
      <c r="H80" s="24">
        <v>10</v>
      </c>
      <c r="I80" s="36"/>
      <c r="J80" s="45"/>
    </row>
    <row r="81" spans="1:10" s="8" customFormat="1" ht="14.4">
      <c r="A81" s="100"/>
      <c r="B81" s="101"/>
      <c r="C81" s="101"/>
      <c r="D81" s="102"/>
      <c r="E81" s="32" t="s">
        <v>11</v>
      </c>
      <c r="F81" s="12">
        <f>SUM(F66:F80)</f>
        <v>0</v>
      </c>
      <c r="G81" s="61">
        <f>SUM(G66:G80)</f>
        <v>150</v>
      </c>
      <c r="H81" s="12">
        <f>SUM(H66:H80)</f>
        <v>150</v>
      </c>
      <c r="I81" s="36"/>
      <c r="J81" s="45"/>
    </row>
    <row r="82" spans="1:10" s="8" customFormat="1" ht="19.95" customHeight="1">
      <c r="A82" s="34"/>
      <c r="B82" s="52"/>
      <c r="C82" s="66"/>
      <c r="D82" s="35"/>
      <c r="E82" s="45"/>
      <c r="F82" s="45"/>
      <c r="G82" s="59"/>
      <c r="H82" s="45"/>
      <c r="I82" s="36"/>
      <c r="J82" s="45"/>
    </row>
    <row r="83" spans="1:10" s="8" customFormat="1" ht="22.05" customHeight="1">
      <c r="A83" s="87" t="s">
        <v>80</v>
      </c>
      <c r="B83" s="88"/>
      <c r="C83" s="88"/>
      <c r="D83" s="88"/>
      <c r="E83" s="88"/>
      <c r="F83" s="88"/>
      <c r="G83" s="88"/>
      <c r="H83" s="88"/>
      <c r="I83" s="36"/>
      <c r="J83" s="45"/>
    </row>
    <row r="84" spans="1:10" s="8" customFormat="1" ht="40.049999999999997" customHeight="1">
      <c r="A84" s="89" t="s">
        <v>53</v>
      </c>
      <c r="B84" s="90"/>
      <c r="C84" s="90"/>
      <c r="D84" s="90"/>
      <c r="E84" s="90"/>
      <c r="F84" s="90"/>
      <c r="G84" s="90"/>
      <c r="H84" s="91"/>
      <c r="I84" s="36"/>
      <c r="J84" s="45"/>
    </row>
    <row r="85" spans="1:10" s="8" customFormat="1" ht="30" customHeight="1">
      <c r="A85" s="12" t="s">
        <v>6</v>
      </c>
      <c r="B85" s="12" t="s">
        <v>52</v>
      </c>
      <c r="C85" s="12" t="s">
        <v>7</v>
      </c>
      <c r="D85" s="12" t="s">
        <v>142</v>
      </c>
      <c r="E85" s="12" t="s">
        <v>8</v>
      </c>
      <c r="F85" s="12" t="s">
        <v>9</v>
      </c>
      <c r="G85" s="60" t="s">
        <v>132</v>
      </c>
      <c r="H85" s="12" t="s">
        <v>10</v>
      </c>
      <c r="I85" s="36"/>
      <c r="J85" s="45"/>
    </row>
    <row r="86" spans="1:10" s="8" customFormat="1" ht="39" customHeight="1">
      <c r="A86" s="22">
        <v>6.1</v>
      </c>
      <c r="B86" s="9" t="s">
        <v>149</v>
      </c>
      <c r="C86" s="9" t="s">
        <v>13</v>
      </c>
      <c r="D86" s="4"/>
      <c r="E86" s="23"/>
      <c r="F86" s="6">
        <f t="shared" ref="F86:F93" si="11">IF(D86="S",H86,IF(D86="M",(H86/2),IF(D86="U",0,IF(D86="NA","NA",IF(D86="", 0)))))</f>
        <v>0</v>
      </c>
      <c r="G86" s="56">
        <f t="shared" ref="G86:G93" si="12">IF(D86="NA", 0, H86)</f>
        <v>10</v>
      </c>
      <c r="H86" s="7">
        <v>10</v>
      </c>
      <c r="I86" s="36"/>
      <c r="J86" s="45"/>
    </row>
    <row r="87" spans="1:10" s="8" customFormat="1" ht="48.45" customHeight="1">
      <c r="A87" s="22">
        <v>6.2</v>
      </c>
      <c r="B87" s="9" t="s">
        <v>145</v>
      </c>
      <c r="C87" s="9" t="s">
        <v>88</v>
      </c>
      <c r="D87" s="4"/>
      <c r="E87" s="23"/>
      <c r="F87" s="6">
        <f t="shared" si="11"/>
        <v>0</v>
      </c>
      <c r="G87" s="56">
        <f t="shared" si="12"/>
        <v>15</v>
      </c>
      <c r="H87" s="7">
        <v>15</v>
      </c>
      <c r="I87" s="36"/>
      <c r="J87" s="45"/>
    </row>
    <row r="88" spans="1:10" s="8" customFormat="1" ht="43.2">
      <c r="A88" s="22">
        <v>6.3</v>
      </c>
      <c r="B88" s="9" t="s">
        <v>55</v>
      </c>
      <c r="C88" s="65" t="s">
        <v>29</v>
      </c>
      <c r="D88" s="4"/>
      <c r="E88" s="23"/>
      <c r="F88" s="6">
        <f t="shared" si="11"/>
        <v>0</v>
      </c>
      <c r="G88" s="56">
        <f t="shared" si="12"/>
        <v>20</v>
      </c>
      <c r="H88" s="7">
        <v>20</v>
      </c>
      <c r="I88" s="36"/>
      <c r="J88" s="45"/>
    </row>
    <row r="89" spans="1:10" s="8" customFormat="1" ht="41.25" customHeight="1">
      <c r="A89" s="22">
        <v>6.4</v>
      </c>
      <c r="B89" s="9" t="s">
        <v>140</v>
      </c>
      <c r="C89" s="9" t="s">
        <v>5</v>
      </c>
      <c r="D89" s="4"/>
      <c r="E89" s="23"/>
      <c r="F89" s="6">
        <f t="shared" si="11"/>
        <v>0</v>
      </c>
      <c r="G89" s="56">
        <f t="shared" si="12"/>
        <v>15</v>
      </c>
      <c r="H89" s="7">
        <v>15</v>
      </c>
      <c r="I89" s="36"/>
      <c r="J89" s="45"/>
    </row>
    <row r="90" spans="1:10" s="8" customFormat="1" ht="37.5" customHeight="1">
      <c r="A90" s="22">
        <v>6.5</v>
      </c>
      <c r="B90" s="9" t="s">
        <v>54</v>
      </c>
      <c r="C90" s="9" t="s">
        <v>5</v>
      </c>
      <c r="D90" s="4"/>
      <c r="E90" s="5"/>
      <c r="F90" s="6">
        <f t="shared" si="11"/>
        <v>0</v>
      </c>
      <c r="G90" s="56">
        <f t="shared" si="12"/>
        <v>10</v>
      </c>
      <c r="H90" s="7">
        <v>10</v>
      </c>
      <c r="I90" s="36"/>
      <c r="J90" s="45"/>
    </row>
    <row r="91" spans="1:10" s="8" customFormat="1" ht="39" customHeight="1">
      <c r="A91" s="22">
        <v>6.6</v>
      </c>
      <c r="B91" s="9" t="s">
        <v>113</v>
      </c>
      <c r="C91" s="9" t="s">
        <v>5</v>
      </c>
      <c r="D91" s="4"/>
      <c r="E91" s="23"/>
      <c r="F91" s="6">
        <f t="shared" si="11"/>
        <v>0</v>
      </c>
      <c r="G91" s="56">
        <f t="shared" si="12"/>
        <v>15</v>
      </c>
      <c r="H91" s="7">
        <v>15</v>
      </c>
      <c r="I91" s="36"/>
      <c r="J91" s="45"/>
    </row>
    <row r="92" spans="1:10" s="8" customFormat="1" ht="36" customHeight="1">
      <c r="A92" s="22">
        <v>6.7</v>
      </c>
      <c r="B92" s="9" t="s">
        <v>141</v>
      </c>
      <c r="C92" s="9" t="s">
        <v>30</v>
      </c>
      <c r="D92" s="4"/>
      <c r="E92" s="23"/>
      <c r="F92" s="6">
        <f t="shared" si="11"/>
        <v>0</v>
      </c>
      <c r="G92" s="56">
        <f t="shared" si="12"/>
        <v>15</v>
      </c>
      <c r="H92" s="7">
        <v>15</v>
      </c>
      <c r="I92" s="36"/>
      <c r="J92" s="45"/>
    </row>
    <row r="93" spans="1:10" s="8" customFormat="1" ht="48.45" customHeight="1">
      <c r="A93" s="42">
        <v>6.8</v>
      </c>
      <c r="B93" s="25" t="s">
        <v>118</v>
      </c>
      <c r="C93" s="65" t="s">
        <v>122</v>
      </c>
      <c r="D93" s="37"/>
      <c r="E93" s="38"/>
      <c r="F93" s="6">
        <f t="shared" si="11"/>
        <v>0</v>
      </c>
      <c r="G93" s="56">
        <f t="shared" si="12"/>
        <v>10</v>
      </c>
      <c r="H93" s="7">
        <v>10</v>
      </c>
      <c r="I93" s="36"/>
      <c r="J93" s="45"/>
    </row>
    <row r="94" spans="1:10" s="8" customFormat="1" ht="43.2">
      <c r="A94" s="42">
        <v>6.9</v>
      </c>
      <c r="B94" s="25" t="s">
        <v>128</v>
      </c>
      <c r="C94" s="9" t="s">
        <v>143</v>
      </c>
      <c r="D94" s="80"/>
      <c r="E94" s="81"/>
      <c r="F94" s="6">
        <f>IF(D94="S",H94,IF(D94="M",(H94/2),IF(D94="U",0,IF(D94="NA","NA",IF(D94="", 0)))))</f>
        <v>0</v>
      </c>
      <c r="G94" s="56">
        <f>IF(D94="NA", 0, H94)</f>
        <v>10</v>
      </c>
      <c r="H94" s="7">
        <v>10</v>
      </c>
      <c r="I94" s="36"/>
      <c r="J94" s="45"/>
    </row>
    <row r="95" spans="1:10" s="8" customFormat="1" ht="14.4">
      <c r="A95" s="86"/>
      <c r="B95" s="86"/>
      <c r="C95" s="86"/>
      <c r="D95" s="86"/>
      <c r="E95" s="32" t="s">
        <v>11</v>
      </c>
      <c r="F95" s="12">
        <f>SUM(F86:F92)</f>
        <v>0</v>
      </c>
      <c r="G95" s="61">
        <f>SUM(G86:G94)</f>
        <v>120</v>
      </c>
      <c r="H95" s="49">
        <f>SUM(H86:H94)</f>
        <v>120</v>
      </c>
      <c r="I95" s="36"/>
      <c r="J95" s="45"/>
    </row>
    <row r="96" spans="1:10" s="8" customFormat="1" ht="19.95" customHeight="1">
      <c r="A96" s="34"/>
      <c r="B96" s="52"/>
      <c r="C96" s="66"/>
      <c r="D96" s="35"/>
      <c r="E96" s="45"/>
      <c r="F96" s="45"/>
      <c r="G96" s="59"/>
      <c r="H96" s="45"/>
      <c r="I96" s="36"/>
      <c r="J96" s="45"/>
    </row>
    <row r="97" spans="1:10" s="8" customFormat="1" ht="22.05" customHeight="1">
      <c r="A97" s="87" t="s">
        <v>81</v>
      </c>
      <c r="B97" s="88"/>
      <c r="C97" s="88"/>
      <c r="D97" s="88"/>
      <c r="E97" s="88"/>
      <c r="F97" s="88"/>
      <c r="G97" s="88"/>
      <c r="H97" s="88"/>
      <c r="I97" s="36"/>
      <c r="J97" s="45"/>
    </row>
    <row r="98" spans="1:10" s="8" customFormat="1" ht="49.5" customHeight="1">
      <c r="A98" s="89" t="s">
        <v>133</v>
      </c>
      <c r="B98" s="90"/>
      <c r="C98" s="90"/>
      <c r="D98" s="90"/>
      <c r="E98" s="90"/>
      <c r="F98" s="90"/>
      <c r="G98" s="90"/>
      <c r="H98" s="91"/>
      <c r="I98" s="36"/>
      <c r="J98" s="45"/>
    </row>
    <row r="99" spans="1:10" s="8" customFormat="1" ht="30" customHeight="1">
      <c r="A99" s="12" t="s">
        <v>6</v>
      </c>
      <c r="B99" s="12" t="s">
        <v>52</v>
      </c>
      <c r="C99" s="12" t="s">
        <v>7</v>
      </c>
      <c r="D99" s="12" t="s">
        <v>142</v>
      </c>
      <c r="E99" s="12" t="s">
        <v>8</v>
      </c>
      <c r="F99" s="12" t="s">
        <v>9</v>
      </c>
      <c r="G99" s="60" t="s">
        <v>132</v>
      </c>
      <c r="H99" s="12" t="s">
        <v>10</v>
      </c>
      <c r="I99" s="36"/>
      <c r="J99" s="45"/>
    </row>
    <row r="100" spans="1:10" s="8" customFormat="1" ht="40.049999999999997" customHeight="1">
      <c r="A100" s="22">
        <v>7.1</v>
      </c>
      <c r="B100" s="9" t="s">
        <v>48</v>
      </c>
      <c r="C100" s="9" t="s">
        <v>13</v>
      </c>
      <c r="D100" s="4"/>
      <c r="E100" s="23"/>
      <c r="F100" s="6">
        <f t="shared" ref="F100:F105" si="13">IF(D100="S",H100,IF(D100="M",(H100/2),IF(D100="U",0,IF(D100="NA","NA",IF(D100="", 0)))))</f>
        <v>0</v>
      </c>
      <c r="G100" s="56">
        <f t="shared" ref="G100:G105" si="14">IF(D100="NA", 0, H100)</f>
        <v>10</v>
      </c>
      <c r="H100" s="7">
        <v>10</v>
      </c>
      <c r="I100" s="36"/>
      <c r="J100" s="45"/>
    </row>
    <row r="101" spans="1:10" s="8" customFormat="1" ht="40.049999999999997" customHeight="1">
      <c r="A101" s="22">
        <v>7.2</v>
      </c>
      <c r="B101" s="9" t="s">
        <v>49</v>
      </c>
      <c r="C101" s="9" t="s">
        <v>5</v>
      </c>
      <c r="D101" s="4"/>
      <c r="E101" s="23"/>
      <c r="F101" s="6">
        <f t="shared" si="13"/>
        <v>0</v>
      </c>
      <c r="G101" s="56">
        <f t="shared" si="14"/>
        <v>10</v>
      </c>
      <c r="H101" s="7">
        <v>10</v>
      </c>
      <c r="I101" s="36"/>
      <c r="J101" s="45"/>
    </row>
    <row r="102" spans="1:10" s="8" customFormat="1" ht="40.049999999999997" customHeight="1">
      <c r="A102" s="22">
        <v>7.3</v>
      </c>
      <c r="B102" s="9" t="s">
        <v>50</v>
      </c>
      <c r="C102" s="9" t="s">
        <v>13</v>
      </c>
      <c r="D102" s="4"/>
      <c r="E102" s="23"/>
      <c r="F102" s="6">
        <f t="shared" si="13"/>
        <v>0</v>
      </c>
      <c r="G102" s="56">
        <f t="shared" si="14"/>
        <v>5</v>
      </c>
      <c r="H102" s="7">
        <v>5</v>
      </c>
      <c r="I102" s="36"/>
      <c r="J102" s="45"/>
    </row>
    <row r="103" spans="1:10" s="8" customFormat="1" ht="25.95" customHeight="1">
      <c r="A103" s="22">
        <v>7.4</v>
      </c>
      <c r="B103" s="9" t="s">
        <v>114</v>
      </c>
      <c r="C103" s="9" t="s">
        <v>5</v>
      </c>
      <c r="D103" s="4"/>
      <c r="E103" s="23"/>
      <c r="F103" s="6">
        <f t="shared" si="13"/>
        <v>0</v>
      </c>
      <c r="G103" s="56">
        <f t="shared" si="14"/>
        <v>5</v>
      </c>
      <c r="H103" s="7">
        <v>5</v>
      </c>
      <c r="I103" s="36"/>
      <c r="J103" s="45"/>
    </row>
    <row r="104" spans="1:10" s="8" customFormat="1" ht="25.95" customHeight="1">
      <c r="A104" s="22">
        <v>7.5</v>
      </c>
      <c r="B104" s="9" t="s">
        <v>115</v>
      </c>
      <c r="C104" s="9" t="s">
        <v>5</v>
      </c>
      <c r="D104" s="4"/>
      <c r="E104" s="23"/>
      <c r="F104" s="6">
        <f t="shared" si="13"/>
        <v>0</v>
      </c>
      <c r="G104" s="56">
        <f t="shared" si="14"/>
        <v>10</v>
      </c>
      <c r="H104" s="7">
        <v>10</v>
      </c>
      <c r="I104" s="36"/>
      <c r="J104" s="45"/>
    </row>
    <row r="105" spans="1:10" s="8" customFormat="1" ht="57.6">
      <c r="A105" s="22">
        <v>7.6</v>
      </c>
      <c r="B105" s="9" t="s">
        <v>150</v>
      </c>
      <c r="C105" s="9" t="s">
        <v>51</v>
      </c>
      <c r="D105" s="4"/>
      <c r="E105" s="23"/>
      <c r="F105" s="6">
        <f t="shared" si="13"/>
        <v>0</v>
      </c>
      <c r="G105" s="56">
        <f t="shared" si="14"/>
        <v>10</v>
      </c>
      <c r="H105" s="7">
        <v>10</v>
      </c>
      <c r="I105" s="36"/>
      <c r="J105" s="45"/>
    </row>
    <row r="106" spans="1:10" s="8" customFormat="1" ht="14.4">
      <c r="A106" s="86"/>
      <c r="B106" s="86"/>
      <c r="C106" s="86"/>
      <c r="D106" s="86"/>
      <c r="E106" s="32" t="s">
        <v>11</v>
      </c>
      <c r="F106" s="12">
        <f>SUM(F100:F105)</f>
        <v>0</v>
      </c>
      <c r="G106" s="61">
        <f>SUM(G100:G105)</f>
        <v>50</v>
      </c>
      <c r="H106" s="12">
        <f>SUM(H100:H105)</f>
        <v>50</v>
      </c>
      <c r="I106" s="36"/>
      <c r="J106" s="45"/>
    </row>
    <row r="107" spans="1:10" s="8" customFormat="1" ht="19.95" customHeight="1">
      <c r="A107" s="34"/>
      <c r="B107" s="52"/>
      <c r="C107" s="66"/>
      <c r="D107" s="35"/>
      <c r="E107" s="45"/>
      <c r="F107" s="45"/>
      <c r="G107" s="59"/>
      <c r="H107" s="45"/>
      <c r="I107" s="36"/>
      <c r="J107" s="45"/>
    </row>
    <row r="108" spans="1:10" s="8" customFormat="1" ht="22.05" customHeight="1">
      <c r="A108" s="87" t="s">
        <v>82</v>
      </c>
      <c r="B108" s="88"/>
      <c r="C108" s="88"/>
      <c r="D108" s="88"/>
      <c r="E108" s="88"/>
      <c r="F108" s="88"/>
      <c r="G108" s="88"/>
      <c r="H108" s="88"/>
      <c r="I108" s="36"/>
      <c r="J108" s="45"/>
    </row>
    <row r="109" spans="1:10" s="8" customFormat="1" ht="39.450000000000003" customHeight="1">
      <c r="A109" s="89" t="s">
        <v>47</v>
      </c>
      <c r="B109" s="90"/>
      <c r="C109" s="90"/>
      <c r="D109" s="90"/>
      <c r="E109" s="90"/>
      <c r="F109" s="90"/>
      <c r="G109" s="90"/>
      <c r="H109" s="91"/>
      <c r="I109" s="36"/>
      <c r="J109" s="45"/>
    </row>
    <row r="110" spans="1:10" s="8" customFormat="1" ht="30" customHeight="1">
      <c r="A110" s="12" t="s">
        <v>6</v>
      </c>
      <c r="B110" s="12" t="s">
        <v>52</v>
      </c>
      <c r="C110" s="12" t="s">
        <v>7</v>
      </c>
      <c r="D110" s="12" t="s">
        <v>142</v>
      </c>
      <c r="E110" s="12" t="s">
        <v>8</v>
      </c>
      <c r="F110" s="12" t="s">
        <v>9</v>
      </c>
      <c r="G110" s="60" t="s">
        <v>132</v>
      </c>
      <c r="H110" s="12" t="s">
        <v>10</v>
      </c>
      <c r="I110" s="36"/>
      <c r="J110" s="45"/>
    </row>
    <row r="111" spans="1:10" s="8" customFormat="1" ht="46.5" customHeight="1">
      <c r="A111" s="22">
        <v>8.1</v>
      </c>
      <c r="B111" s="9" t="s">
        <v>46</v>
      </c>
      <c r="C111" s="9" t="s">
        <v>5</v>
      </c>
      <c r="D111" s="4"/>
      <c r="E111" s="23"/>
      <c r="F111" s="6">
        <f t="shared" ref="F111:F117" si="15">IF(D111="S",H111,IF(D111="M",(H111/2),IF(D111="U",0,IF(D111="NA","NA",IF(D111="", 0)))))</f>
        <v>0</v>
      </c>
      <c r="G111" s="56">
        <f t="shared" ref="G111:G117" si="16">IF(D111="NA", 0, H111)</f>
        <v>10</v>
      </c>
      <c r="H111" s="7">
        <v>10</v>
      </c>
      <c r="I111" s="36"/>
      <c r="J111" s="45"/>
    </row>
    <row r="112" spans="1:10" s="8" customFormat="1" ht="34.5" customHeight="1">
      <c r="A112" s="22">
        <v>8.1999999999999993</v>
      </c>
      <c r="B112" s="9" t="s">
        <v>45</v>
      </c>
      <c r="C112" s="9" t="s">
        <v>5</v>
      </c>
      <c r="D112" s="4"/>
      <c r="E112" s="23"/>
      <c r="F112" s="6">
        <f t="shared" si="15"/>
        <v>0</v>
      </c>
      <c r="G112" s="56">
        <f t="shared" si="16"/>
        <v>10</v>
      </c>
      <c r="H112" s="7">
        <v>10</v>
      </c>
      <c r="I112" s="36"/>
      <c r="J112" s="45"/>
    </row>
    <row r="113" spans="1:10" s="8" customFormat="1" ht="34.5" customHeight="1">
      <c r="A113" s="22">
        <v>8.3000000000000007</v>
      </c>
      <c r="B113" s="9" t="s">
        <v>44</v>
      </c>
      <c r="C113" s="9" t="s">
        <v>13</v>
      </c>
      <c r="D113" s="4"/>
      <c r="E113" s="23"/>
      <c r="F113" s="6">
        <f t="shared" si="15"/>
        <v>0</v>
      </c>
      <c r="G113" s="56">
        <f t="shared" si="16"/>
        <v>5</v>
      </c>
      <c r="H113" s="7">
        <v>5</v>
      </c>
      <c r="I113" s="36"/>
      <c r="J113" s="45"/>
    </row>
    <row r="114" spans="1:10" s="8" customFormat="1" ht="34.5" customHeight="1">
      <c r="A114" s="22">
        <v>8.4</v>
      </c>
      <c r="B114" s="9" t="s">
        <v>43</v>
      </c>
      <c r="C114" s="9" t="s">
        <v>13</v>
      </c>
      <c r="D114" s="4"/>
      <c r="E114" s="23"/>
      <c r="F114" s="6">
        <f t="shared" si="15"/>
        <v>0</v>
      </c>
      <c r="G114" s="56">
        <f t="shared" si="16"/>
        <v>10</v>
      </c>
      <c r="H114" s="7">
        <v>10</v>
      </c>
      <c r="I114" s="36"/>
      <c r="J114" s="45"/>
    </row>
    <row r="115" spans="1:10" s="8" customFormat="1" ht="46.5" customHeight="1">
      <c r="A115" s="22">
        <v>8.5</v>
      </c>
      <c r="B115" s="9" t="s">
        <v>154</v>
      </c>
      <c r="C115" s="46" t="s">
        <v>124</v>
      </c>
      <c r="D115" s="4"/>
      <c r="E115" s="23"/>
      <c r="F115" s="6">
        <f t="shared" si="15"/>
        <v>0</v>
      </c>
      <c r="G115" s="56">
        <f t="shared" si="16"/>
        <v>10</v>
      </c>
      <c r="H115" s="7">
        <v>10</v>
      </c>
      <c r="I115" s="36"/>
      <c r="J115" s="45"/>
    </row>
    <row r="116" spans="1:10" s="8" customFormat="1" ht="34.5" customHeight="1">
      <c r="A116" s="22">
        <v>8.6</v>
      </c>
      <c r="B116" s="9" t="s">
        <v>42</v>
      </c>
      <c r="C116" s="65" t="s">
        <v>123</v>
      </c>
      <c r="D116" s="4"/>
      <c r="E116" s="23"/>
      <c r="F116" s="6">
        <f t="shared" si="15"/>
        <v>0</v>
      </c>
      <c r="G116" s="56">
        <f t="shared" si="16"/>
        <v>5</v>
      </c>
      <c r="H116" s="7">
        <v>5</v>
      </c>
      <c r="J116" s="45"/>
    </row>
    <row r="117" spans="1:10" s="8" customFormat="1" ht="46.5" customHeight="1">
      <c r="A117" s="22">
        <v>8.6999999999999993</v>
      </c>
      <c r="B117" s="9" t="s">
        <v>116</v>
      </c>
      <c r="C117" s="65" t="s">
        <v>122</v>
      </c>
      <c r="D117" s="4"/>
      <c r="E117" s="23"/>
      <c r="F117" s="6">
        <f t="shared" si="15"/>
        <v>0</v>
      </c>
      <c r="G117" s="56">
        <f t="shared" si="16"/>
        <v>10</v>
      </c>
      <c r="H117" s="7">
        <v>10</v>
      </c>
      <c r="I117" s="36"/>
      <c r="J117" s="45"/>
    </row>
    <row r="118" spans="1:10" s="8" customFormat="1" ht="14.4">
      <c r="A118" s="86"/>
      <c r="B118" s="86"/>
      <c r="C118" s="86"/>
      <c r="D118" s="86"/>
      <c r="E118" s="32" t="s">
        <v>11</v>
      </c>
      <c r="F118" s="12">
        <f>SUM(F111:F117)</f>
        <v>0</v>
      </c>
      <c r="G118" s="61">
        <f>SUM(G111:G117)</f>
        <v>60</v>
      </c>
      <c r="H118" s="12">
        <f>SUM(H111:H117)</f>
        <v>60</v>
      </c>
      <c r="I118" s="36"/>
      <c r="J118" s="45"/>
    </row>
    <row r="119" spans="1:10" s="8" customFormat="1" ht="19.95" customHeight="1">
      <c r="A119" s="34"/>
      <c r="B119" s="52"/>
      <c r="C119" s="66"/>
      <c r="D119" s="35"/>
      <c r="E119" s="45"/>
      <c r="F119" s="45"/>
      <c r="G119" s="59"/>
      <c r="H119" s="45"/>
      <c r="I119" s="36"/>
      <c r="J119" s="45"/>
    </row>
    <row r="120" spans="1:10" s="8" customFormat="1" ht="22.05" customHeight="1">
      <c r="A120" s="105" t="s">
        <v>83</v>
      </c>
      <c r="B120" s="106"/>
      <c r="C120" s="106"/>
      <c r="D120" s="106"/>
      <c r="E120" s="106"/>
      <c r="F120" s="106"/>
      <c r="G120" s="106"/>
      <c r="H120" s="107"/>
      <c r="I120" s="36"/>
      <c r="J120" s="45"/>
    </row>
    <row r="121" spans="1:10" s="8" customFormat="1" ht="52.95" customHeight="1">
      <c r="A121" s="108" t="s">
        <v>127</v>
      </c>
      <c r="B121" s="109"/>
      <c r="C121" s="109"/>
      <c r="D121" s="109"/>
      <c r="E121" s="109"/>
      <c r="F121" s="109"/>
      <c r="G121" s="109"/>
      <c r="H121" s="110"/>
      <c r="I121" s="36"/>
      <c r="J121" s="45"/>
    </row>
    <row r="122" spans="1:10" s="8" customFormat="1" ht="30" customHeight="1">
      <c r="A122" s="10" t="s">
        <v>85</v>
      </c>
      <c r="B122" s="11" t="s">
        <v>52</v>
      </c>
      <c r="C122" s="12" t="s">
        <v>86</v>
      </c>
      <c r="D122" s="12" t="s">
        <v>142</v>
      </c>
      <c r="E122" s="41" t="s">
        <v>34</v>
      </c>
      <c r="F122" s="13" t="s">
        <v>87</v>
      </c>
      <c r="G122" s="62" t="s">
        <v>132</v>
      </c>
      <c r="H122" s="14" t="s">
        <v>2</v>
      </c>
      <c r="I122" s="36"/>
      <c r="J122" s="45"/>
    </row>
    <row r="123" spans="1:10" s="8" customFormat="1" ht="52.95" customHeight="1">
      <c r="A123" s="42">
        <v>9.1</v>
      </c>
      <c r="B123" s="25" t="s">
        <v>36</v>
      </c>
      <c r="C123" s="9" t="s">
        <v>134</v>
      </c>
      <c r="D123" s="43"/>
      <c r="E123" s="44"/>
      <c r="F123" s="6">
        <f t="shared" ref="F123:F126" si="17">IF(D123="S",H123,IF(D123="M",(H123/2),IF(D123="U",0,IF(D123="NA","NA",IF(D123="", 0)))))</f>
        <v>0</v>
      </c>
      <c r="G123" s="56">
        <f t="shared" ref="G123:G126" si="18">IF(D123="NA", 0, H123)</f>
        <v>25</v>
      </c>
      <c r="H123" s="7">
        <v>25</v>
      </c>
      <c r="I123" s="36"/>
      <c r="J123" s="45"/>
    </row>
    <row r="124" spans="1:10" s="8" customFormat="1" ht="40.950000000000003" customHeight="1">
      <c r="A124" s="42">
        <v>9.1999999999999993</v>
      </c>
      <c r="B124" s="25" t="s">
        <v>144</v>
      </c>
      <c r="C124" s="9" t="s">
        <v>88</v>
      </c>
      <c r="D124" s="43"/>
      <c r="E124" s="44"/>
      <c r="F124" s="6">
        <f t="shared" si="17"/>
        <v>0</v>
      </c>
      <c r="G124" s="56">
        <f t="shared" si="18"/>
        <v>25</v>
      </c>
      <c r="H124" s="7">
        <v>25</v>
      </c>
      <c r="J124" s="45"/>
    </row>
    <row r="125" spans="1:10" s="8" customFormat="1" ht="73.5" customHeight="1">
      <c r="A125" s="42">
        <v>9.3000000000000007</v>
      </c>
      <c r="B125" s="25" t="s">
        <v>151</v>
      </c>
      <c r="C125" s="9" t="s">
        <v>88</v>
      </c>
      <c r="D125" s="43"/>
      <c r="E125" s="44"/>
      <c r="F125" s="6">
        <f t="shared" si="17"/>
        <v>0</v>
      </c>
      <c r="G125" s="56">
        <f t="shared" si="18"/>
        <v>25</v>
      </c>
      <c r="H125" s="7">
        <v>25</v>
      </c>
      <c r="I125" s="36"/>
      <c r="J125" s="45"/>
    </row>
    <row r="126" spans="1:10" s="8" customFormat="1" ht="39.450000000000003" customHeight="1">
      <c r="A126" s="3">
        <v>9.4</v>
      </c>
      <c r="B126" s="25" t="s">
        <v>65</v>
      </c>
      <c r="C126" s="9" t="s">
        <v>5</v>
      </c>
      <c r="D126" s="4"/>
      <c r="E126" s="5"/>
      <c r="F126" s="6">
        <f t="shared" si="17"/>
        <v>0</v>
      </c>
      <c r="G126" s="56">
        <f t="shared" si="18"/>
        <v>25</v>
      </c>
      <c r="H126" s="7">
        <v>25</v>
      </c>
      <c r="I126" s="36"/>
      <c r="J126" s="45"/>
    </row>
    <row r="127" spans="1:10" s="8" customFormat="1" ht="13.5" customHeight="1">
      <c r="A127" s="92"/>
      <c r="B127" s="93"/>
      <c r="C127" s="94"/>
      <c r="D127" s="94"/>
      <c r="E127" s="15" t="s">
        <v>11</v>
      </c>
      <c r="F127" s="16">
        <f>SUM(F123:F126)</f>
        <v>0</v>
      </c>
      <c r="G127" s="57">
        <f>SUM(G123:G126)</f>
        <v>100</v>
      </c>
      <c r="H127" s="17">
        <f>SUM(H123:H126)</f>
        <v>100</v>
      </c>
      <c r="I127" s="36"/>
      <c r="J127" s="45"/>
    </row>
    <row r="128" spans="1:10" s="8" customFormat="1" ht="19.95" customHeight="1">
      <c r="A128" s="34"/>
      <c r="B128" s="52"/>
      <c r="C128" s="66"/>
      <c r="D128" s="35"/>
      <c r="E128" s="45"/>
      <c r="F128" s="45"/>
      <c r="G128" s="59"/>
      <c r="H128" s="45"/>
      <c r="I128" s="36"/>
      <c r="J128" s="45"/>
    </row>
    <row r="129" spans="1:10" s="8" customFormat="1" ht="22.05" customHeight="1">
      <c r="A129" s="87" t="s">
        <v>38</v>
      </c>
      <c r="B129" s="88"/>
      <c r="C129" s="88"/>
      <c r="D129" s="88"/>
      <c r="E129" s="88"/>
      <c r="F129" s="88"/>
      <c r="G129" s="88"/>
      <c r="H129" s="88"/>
      <c r="I129" s="36"/>
      <c r="J129" s="45"/>
    </row>
    <row r="130" spans="1:10" s="8" customFormat="1" ht="37.950000000000003" customHeight="1">
      <c r="A130" s="89" t="s">
        <v>37</v>
      </c>
      <c r="B130" s="90"/>
      <c r="C130" s="90"/>
      <c r="D130" s="90"/>
      <c r="E130" s="90"/>
      <c r="F130" s="90"/>
      <c r="G130" s="90"/>
      <c r="H130" s="91"/>
      <c r="I130" s="36"/>
      <c r="J130" s="45"/>
    </row>
    <row r="131" spans="1:10" s="8" customFormat="1" ht="30" customHeight="1">
      <c r="A131" s="12" t="s">
        <v>6</v>
      </c>
      <c r="B131" s="12" t="s">
        <v>52</v>
      </c>
      <c r="C131" s="12" t="s">
        <v>7</v>
      </c>
      <c r="D131" s="12" t="s">
        <v>142</v>
      </c>
      <c r="E131" s="12" t="s">
        <v>8</v>
      </c>
      <c r="F131" s="12" t="s">
        <v>9</v>
      </c>
      <c r="G131" s="60" t="s">
        <v>132</v>
      </c>
      <c r="H131" s="12" t="s">
        <v>10</v>
      </c>
      <c r="I131" s="36"/>
      <c r="J131" s="45"/>
    </row>
    <row r="132" spans="1:10" s="8" customFormat="1" ht="28.95" customHeight="1">
      <c r="A132" s="22">
        <v>10.1</v>
      </c>
      <c r="B132" s="9" t="s">
        <v>39</v>
      </c>
      <c r="C132" s="9" t="s">
        <v>5</v>
      </c>
      <c r="D132" s="4"/>
      <c r="E132" s="23"/>
      <c r="F132" s="6">
        <f t="shared" ref="F132:F136" si="19">IF(D132="S",H132,IF(D132="M",(H132/2),IF(D132="U",0,IF(D132="NA","NA",IF(D132="", 0)))))</f>
        <v>0</v>
      </c>
      <c r="G132" s="56">
        <f t="shared" ref="G132:G136" si="20">IF(D132="NA", 0, H132)</f>
        <v>15</v>
      </c>
      <c r="H132" s="7">
        <v>15</v>
      </c>
      <c r="I132" s="36"/>
      <c r="J132" s="45"/>
    </row>
    <row r="133" spans="1:10" s="8" customFormat="1" ht="28.95" customHeight="1">
      <c r="A133" s="22">
        <v>10.199999999999999</v>
      </c>
      <c r="B133" s="9" t="s">
        <v>121</v>
      </c>
      <c r="C133" s="9" t="s">
        <v>5</v>
      </c>
      <c r="D133" s="4"/>
      <c r="E133" s="23"/>
      <c r="F133" s="6">
        <f t="shared" si="19"/>
        <v>0</v>
      </c>
      <c r="G133" s="56">
        <f t="shared" si="20"/>
        <v>10</v>
      </c>
      <c r="H133" s="7">
        <v>10</v>
      </c>
      <c r="I133" s="36"/>
      <c r="J133" s="45"/>
    </row>
    <row r="134" spans="1:10" s="8" customFormat="1" ht="48.45" customHeight="1">
      <c r="A134" s="22">
        <v>10.3</v>
      </c>
      <c r="B134" s="9" t="s">
        <v>41</v>
      </c>
      <c r="C134" s="9" t="s">
        <v>31</v>
      </c>
      <c r="D134" s="4"/>
      <c r="E134" s="23"/>
      <c r="F134" s="6">
        <f t="shared" si="19"/>
        <v>0</v>
      </c>
      <c r="G134" s="56">
        <f t="shared" si="20"/>
        <v>10</v>
      </c>
      <c r="H134" s="7">
        <v>10</v>
      </c>
      <c r="I134" s="36"/>
      <c r="J134" s="45"/>
    </row>
    <row r="135" spans="1:10" s="8" customFormat="1" ht="37.950000000000003" customHeight="1">
      <c r="A135" s="22">
        <v>10.4</v>
      </c>
      <c r="B135" s="9" t="s">
        <v>84</v>
      </c>
      <c r="C135" s="9" t="s">
        <v>5</v>
      </c>
      <c r="D135" s="4"/>
      <c r="E135" s="23"/>
      <c r="F135" s="6">
        <f t="shared" si="19"/>
        <v>0</v>
      </c>
      <c r="G135" s="56">
        <f t="shared" si="20"/>
        <v>15</v>
      </c>
      <c r="H135" s="7">
        <v>15</v>
      </c>
      <c r="I135" s="36"/>
      <c r="J135" s="45"/>
    </row>
    <row r="136" spans="1:10" s="8" customFormat="1" ht="48.45" customHeight="1">
      <c r="A136" s="22">
        <v>10.5</v>
      </c>
      <c r="B136" s="9" t="s">
        <v>153</v>
      </c>
      <c r="C136" s="9" t="s">
        <v>5</v>
      </c>
      <c r="D136" s="4"/>
      <c r="E136" s="23"/>
      <c r="F136" s="6">
        <f t="shared" si="19"/>
        <v>0</v>
      </c>
      <c r="G136" s="56">
        <f t="shared" si="20"/>
        <v>10</v>
      </c>
      <c r="H136" s="7">
        <v>10</v>
      </c>
      <c r="I136" s="36"/>
      <c r="J136" s="45"/>
    </row>
    <row r="137" spans="1:10" ht="14.4">
      <c r="A137" s="86"/>
      <c r="B137" s="86"/>
      <c r="C137" s="86"/>
      <c r="D137" s="86"/>
      <c r="E137" s="32" t="s">
        <v>11</v>
      </c>
      <c r="F137" s="12">
        <f>SUM(F132:F136)</f>
        <v>0</v>
      </c>
      <c r="G137" s="61">
        <f>SUM(G132:G136)</f>
        <v>60</v>
      </c>
      <c r="H137" s="12">
        <f>SUM(H132:H136)</f>
        <v>60</v>
      </c>
    </row>
  </sheetData>
  <mergeCells count="32">
    <mergeCell ref="A1:H1"/>
    <mergeCell ref="A5:H5"/>
    <mergeCell ref="A120:H120"/>
    <mergeCell ref="A121:H121"/>
    <mergeCell ref="A127:D127"/>
    <mergeCell ref="A7:H7"/>
    <mergeCell ref="A8:H8"/>
    <mergeCell ref="A20:D20"/>
    <mergeCell ref="A22:H22"/>
    <mergeCell ref="A23:H23"/>
    <mergeCell ref="A40:D40"/>
    <mergeCell ref="A42:H42"/>
    <mergeCell ref="A43:H43"/>
    <mergeCell ref="A51:D51"/>
    <mergeCell ref="A53:H53"/>
    <mergeCell ref="A54:H54"/>
    <mergeCell ref="A61:D61"/>
    <mergeCell ref="A63:H63"/>
    <mergeCell ref="A64:H64"/>
    <mergeCell ref="A81:D81"/>
    <mergeCell ref="A83:H83"/>
    <mergeCell ref="A84:H84"/>
    <mergeCell ref="A95:D95"/>
    <mergeCell ref="A97:H97"/>
    <mergeCell ref="A98:H98"/>
    <mergeCell ref="A130:H130"/>
    <mergeCell ref="A137:D137"/>
    <mergeCell ref="A106:D106"/>
    <mergeCell ref="A108:H108"/>
    <mergeCell ref="A109:H109"/>
    <mergeCell ref="A118:D118"/>
    <mergeCell ref="A129:H129"/>
  </mergeCells>
  <hyperlinks>
    <hyperlink ref="C6" r:id="rId1" xr:uid="{DB33B21B-5C59-4D3F-8780-4C28A188FEEA}"/>
  </hyperlinks>
  <printOptions horizontalCentered="1"/>
  <pageMargins left="0.25" right="0.25" top="0.25" bottom="0.35" header="0.1" footer="0.2"/>
  <pageSetup scale="46" fitToHeight="0" orientation="portrait" r:id="rId2"/>
  <headerFooter>
    <oddFooter>&amp;CS = Satisfactory; M = Marginal; U = Unacceptable; NA = Not Applicable</oddFooter>
  </headerFooter>
  <rowBreaks count="3" manualBreakCount="3">
    <brk id="20" max="16383" man="1"/>
    <brk id="51" max="16383" man="1"/>
    <brk id="81"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Summary</vt:lpstr>
      <vt:lpstr>Checklist</vt:lpstr>
      <vt:lpstr>Summary!Print_Area</vt:lpstr>
      <vt:lpstr>Checklist!Print_Titles</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Mirdamadi</dc:creator>
  <cp:lastModifiedBy>Nick Hutu</cp:lastModifiedBy>
  <cp:lastPrinted>2016-07-27T13:19:32Z</cp:lastPrinted>
  <dcterms:created xsi:type="dcterms:W3CDTF">2015-04-16T14:41:17Z</dcterms:created>
  <dcterms:modified xsi:type="dcterms:W3CDTF">2026-03-25T13:32:49Z</dcterms:modified>
</cp:coreProperties>
</file>