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laitramllc-my.sharepoint.com/personal/claudia_baenen_cf-san_com/Documents/Work/1. CFS/6. Memberships Trade Groups/Meat Institute NAMI/2026.01 Request Translated Checklist Equipment/"/>
    </mc:Choice>
  </mc:AlternateContent>
  <xr:revisionPtr revIDLastSave="43" documentId="13_ncr:1_{3103D605-B707-4F8A-91AF-F0B9F795B714}" xr6:coauthVersionLast="47" xr6:coauthVersionMax="47" xr10:uidLastSave="{D3A3566E-48B3-48FB-9968-091BE538B1E4}"/>
  <bookViews>
    <workbookView xWindow="28680" yWindow="-120" windowWidth="29040" windowHeight="15720" xr2:uid="{00000000-000D-0000-FFFF-FFFF00000000}"/>
  </bookViews>
  <sheets>
    <sheet name="小结" sheetId="5" r:id="rId1"/>
    <sheet name="清单" sheetId="2" r:id="rId2"/>
  </sheets>
  <definedNames>
    <definedName name="_xlnm.Print_Area" localSheetId="0">小结!$A$1:$E$29</definedName>
    <definedName name="_xlnm.Print_Area" localSheetId="1">清单!$A$1:$J$136</definedName>
    <definedName name="_xlnm.Print_Titles" localSheetId="0">小结!$1:$1</definedName>
    <definedName name="_xlnm.Print_Titles" localSheetId="1">清单!$1:$1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2" l="1"/>
  <c r="J80" i="2"/>
  <c r="J33" i="2"/>
  <c r="I32" i="2"/>
  <c r="I33" i="2"/>
  <c r="I34" i="2"/>
  <c r="I35" i="2"/>
  <c r="I36" i="2"/>
  <c r="I37" i="2"/>
  <c r="I38" i="2"/>
  <c r="J38" i="2"/>
  <c r="I15" i="2"/>
  <c r="I16" i="2"/>
  <c r="I17" i="2"/>
  <c r="I18" i="2"/>
  <c r="I14" i="2"/>
  <c r="I13" i="2"/>
  <c r="J135" i="2"/>
  <c r="J133" i="2"/>
  <c r="J132" i="2"/>
  <c r="J116" i="2"/>
  <c r="J114" i="2"/>
  <c r="J112" i="2"/>
  <c r="J111" i="2"/>
  <c r="J110" i="2"/>
  <c r="J93" i="2"/>
  <c r="J92" i="2"/>
  <c r="J89" i="2"/>
  <c r="J85" i="2"/>
  <c r="J58" i="2"/>
  <c r="J48" i="2"/>
  <c r="J46" i="2"/>
  <c r="J32" i="2"/>
  <c r="J31" i="2"/>
  <c r="J30" i="2"/>
  <c r="J29" i="2"/>
  <c r="J28" i="2"/>
  <c r="J26" i="2"/>
  <c r="I116" i="2" l="1"/>
  <c r="I114" i="2"/>
  <c r="I113" i="2"/>
  <c r="I112" i="2"/>
  <c r="I111" i="2"/>
  <c r="I110" i="2"/>
  <c r="I104" i="2"/>
  <c r="I103" i="2"/>
  <c r="I102" i="2"/>
  <c r="I101" i="2"/>
  <c r="I100" i="2"/>
  <c r="I99" i="2"/>
  <c r="I93" i="2"/>
  <c r="I92" i="2"/>
  <c r="I91" i="2"/>
  <c r="I90" i="2"/>
  <c r="I89" i="2"/>
  <c r="I88" i="2"/>
  <c r="I87" i="2"/>
  <c r="I86" i="2"/>
  <c r="I85" i="2"/>
  <c r="I79" i="2"/>
  <c r="I78" i="2"/>
  <c r="I77" i="2"/>
  <c r="I76" i="2"/>
  <c r="I75" i="2"/>
  <c r="I59" i="2"/>
  <c r="I58" i="2"/>
  <c r="I57" i="2"/>
  <c r="I56" i="2"/>
  <c r="I55" i="2"/>
  <c r="I49" i="2"/>
  <c r="I48" i="2"/>
  <c r="I47" i="2"/>
  <c r="I46" i="2"/>
  <c r="I45" i="2"/>
  <c r="I44" i="2"/>
  <c r="I60" i="2" l="1"/>
  <c r="I50" i="2"/>
  <c r="I80" i="2"/>
  <c r="I9" i="2"/>
  <c r="I10" i="2"/>
  <c r="I11" i="2"/>
  <c r="I12" i="2"/>
  <c r="C3" i="5" l="1"/>
  <c r="J136" i="2"/>
  <c r="D12" i="5" s="1"/>
  <c r="J126" i="2"/>
  <c r="D11" i="5" s="1"/>
  <c r="J117" i="2"/>
  <c r="D10" i="5" s="1"/>
  <c r="J105" i="2"/>
  <c r="D9" i="5" s="1"/>
  <c r="J94" i="2"/>
  <c r="D8" i="5" s="1"/>
  <c r="I135" i="2"/>
  <c r="I134" i="2"/>
  <c r="I133" i="2"/>
  <c r="I132" i="2"/>
  <c r="I131" i="2"/>
  <c r="I125" i="2"/>
  <c r="I124" i="2"/>
  <c r="I123" i="2"/>
  <c r="I122" i="2"/>
  <c r="I31" i="2"/>
  <c r="I30" i="2"/>
  <c r="I29" i="2"/>
  <c r="I28" i="2"/>
  <c r="I27" i="2"/>
  <c r="I26" i="2"/>
  <c r="I25" i="2"/>
  <c r="I24" i="2"/>
  <c r="D7" i="5"/>
  <c r="J60" i="2"/>
  <c r="D6" i="5" s="1"/>
  <c r="J50" i="2"/>
  <c r="D5" i="5" s="1"/>
  <c r="J39" i="2"/>
  <c r="D4" i="5" s="1"/>
  <c r="J19" i="2"/>
  <c r="D3" i="5" s="1"/>
  <c r="I39" i="2" l="1"/>
  <c r="D13" i="5"/>
  <c r="I136" i="2"/>
  <c r="C12" i="5" s="1"/>
  <c r="E12" i="5" s="1"/>
  <c r="I126" i="2"/>
  <c r="C11" i="5" s="1"/>
  <c r="E11" i="5" s="1"/>
  <c r="E3" i="5"/>
  <c r="I117" i="2"/>
  <c r="C10" i="5" s="1"/>
  <c r="E10" i="5" s="1"/>
  <c r="I105" i="2"/>
  <c r="C9" i="5" s="1"/>
  <c r="E9" i="5" s="1"/>
  <c r="I94" i="2"/>
  <c r="C8" i="5" s="1"/>
  <c r="E8" i="5" s="1"/>
  <c r="C5" i="5"/>
  <c r="E5" i="5" s="1"/>
  <c r="C4" i="5"/>
  <c r="E4" i="5" s="1"/>
  <c r="C7" i="5"/>
  <c r="E7" i="5" s="1"/>
  <c r="C6" i="5"/>
  <c r="E6" i="5" s="1"/>
  <c r="C13" i="5" l="1"/>
  <c r="E13" i="5" s="1"/>
</calcChain>
</file>

<file path=xl/sharedStrings.xml><?xml version="1.0" encoding="utf-8"?>
<sst xmlns="http://schemas.openxmlformats.org/spreadsheetml/2006/main" count="318" uniqueCount="166">
  <si>
    <t>S</t>
  </si>
  <si>
    <t>U</t>
  </si>
  <si>
    <t>%</t>
  </si>
  <si>
    <t>清单评分</t>
  </si>
  <si>
    <t>•     S = 满意 （满分）</t>
  </si>
  <si>
    <t>•     U = 不满意 （零分）</t>
  </si>
  <si>
    <t>•     M = 临界值 （一半分数）</t>
  </si>
  <si>
    <t>原则</t>
  </si>
  <si>
    <t>得分</t>
  </si>
  <si>
    <t>总分</t>
  </si>
  <si>
    <t>可用分数</t>
  </si>
  <si>
    <t>描述</t>
  </si>
  <si>
    <t>参考</t>
  </si>
  <si>
    <t>评论</t>
  </si>
  <si>
    <t>分数</t>
  </si>
  <si>
    <r>
      <rPr>
        <sz val="14"/>
        <color rgb="FF231F20"/>
        <rFont val="Minion Pro"/>
        <family val="1"/>
      </rPr>
      <t>#</t>
    </r>
  </si>
  <si>
    <t>设备的空心区域例如空心的设备框架和滚轮一定要尽可能消除或永久密封。螺钉、残桩、固定板、支架、接线盒、名牌、端夹、套管和其他物件一定要连续地焊接到表面，不要通过钻孔或者螺纹孔连接。</t>
  </si>
  <si>
    <t>维护外壳和人机接口，例如：按钮、阀门把手、开关和触摸屏，一定要设计成食物残渣和水不渗透进或积累在外壳或接口。同时，箱体的物理设计应是倾斜或有坡度的，从而防止成为储存区或残渣堆积的点。</t>
  </si>
  <si>
    <t>清洗消毒程序一定书写清楚、设计并证明是有效和高效的。推荐用于清洗消毒的化学品一定要与设备和加工环境兼容。</t>
  </si>
  <si>
    <t>NSF 5.1.13.3,
5.13.4,
AMIF 2013</t>
  </si>
  <si>
    <t>扇冷式电机不吹气到食品接触表面或朝着食品接触表面吹气。</t>
  </si>
  <si>
    <t>设备部件应无缝隙死角，如凹痕、裂缝、锈蚀、凹处、敞开的接缝、缺口、搭接缝、突出、内部的螺纹、螺栓铆钉和死角。</t>
  </si>
  <si>
    <t>公用线路离开地面30厘米，可清洁。</t>
  </si>
  <si>
    <t>紧固件不用于产品区或产品区上方。</t>
  </si>
  <si>
    <t>所有靠近食品接触区域的表面的设计，应参照食品接触表面的要求来设计。</t>
  </si>
  <si>
    <t>食品接触表面在设备运行期间能防止食品残渣堆积。</t>
  </si>
  <si>
    <t>当设备需要其他子系统，如排气、排水或自动清洗系统时，不会因为污物量、运行情况或正常的清洁操作造成卫生设计上的风险。考虑排气管的设计、排水管有效排除污水的能力（特别是大罐体的排水管）和CIP系统的有效性。这需要清单评估团队整体地查看设备和辅助系统，而不是单独地、仅仅靠假设它们大致是如何系统运作的来评估。原则1-8是完成原则9的基础。</t>
  </si>
  <si>
    <t>评语</t>
  </si>
  <si>
    <t>10. 经过确认的清洁消毒程序</t>
  </si>
  <si>
    <r>
      <rPr>
        <sz val="12"/>
        <color rgb="FF231F20"/>
        <rFont val="Minion Pro"/>
      </rPr>
      <t>M</t>
    </r>
  </si>
  <si>
    <r>
      <rPr>
        <sz val="12"/>
        <color rgb="FF231F20"/>
        <rFont val="Minion Pro"/>
      </rPr>
      <t>NA</t>
    </r>
  </si>
  <si>
    <r>
      <rPr>
        <sz val="12"/>
        <color rgb="FF231F20"/>
        <rFont val="Minion Pro"/>
      </rPr>
      <t>U</t>
    </r>
  </si>
  <si>
    <t>•     NA = 不适用（从总分中去除）</t>
  </si>
  <si>
    <t>食品安全设备设计10项原则</t>
  </si>
  <si>
    <t>1. 由兼容性材料制造 </t>
  </si>
  <si>
    <t>用于制造设备的材料必须是坚固的，同时需要与产品，环境，化学品以及清洁方法兼容。</t>
  </si>
  <si>
    <t>产品接触面的材料应符合相关标准和法规的要求，不易降解，无毒并且没有吸附性。</t>
  </si>
  <si>
    <t>NSF 4.1,
4.2, NSF/ ANSI/3A 14159-1</t>
  </si>
  <si>
    <t>AMI</t>
  </si>
  <si>
    <t>不锈钢应达到304或316级，或是适用的同等级别。</t>
  </si>
  <si>
    <t>NSF 4.2.1,
AMIF 2013</t>
  </si>
  <si>
    <t>在标准的操作，清洁及存储的规范中，塑料及复合材料应保持完好，没有降解发生，或是形状，结构及功能上的改变。</t>
  </si>
  <si>
    <t>AMIF 2013,
21 CFR Parts
175, 176, and
177</t>
  </si>
  <si>
    <t>若是1.4中的内容不能满足，那么涂层必须保证状态完好，并且在设备手册中需要提供监控和重新喷涂的频率。</t>
  </si>
  <si>
    <t>不使用背面织布的传送带。</t>
  </si>
  <si>
    <t>NSF 5.1.8</t>
  </si>
  <si>
    <t>NSF 5.3.3</t>
  </si>
  <si>
    <t>NSF 4.1.1,
4.2.1.2, 4.3</t>
  </si>
  <si>
    <t>NSF 5.2.1</t>
  </si>
  <si>
    <t>NSF 4.1,
4.2, AMI</t>
  </si>
  <si>
    <t>NAMI 2021</t>
  </si>
  <si>
    <t>根据NSF/ANSI/3A14159-1的规定，不应使用木材，搪瓷，无涂层铝，无涂层阳极化铝等材料。</t>
  </si>
  <si>
    <t>不同金属之间互相兼容。</t>
  </si>
  <si>
    <t>制造设备的材料应与产品，应用环境，清洁方法及化学品兼容。</t>
  </si>
  <si>
    <t>2. 易介入做检查，维修和清洁</t>
  </si>
  <si>
    <t>设备和部件应可不借助工具，即可易介入做检查，维修和清洁。</t>
  </si>
  <si>
    <t>产品区的所有表面应易介入做检查和清洁。</t>
  </si>
  <si>
    <t>对于含有不可及表面的部件，其不可及表面（如清洗剂无法渗入）应当不借助工具便可容易地拆分，以进行常规的清洁。</t>
  </si>
  <si>
    <t>在常规清洁中，对于不容易介入或是拆分的区域，设备可使用替代方法进行清洁，如CIP或COP，并且有适用的方法验证清洁效果。</t>
  </si>
  <si>
    <t>拆卸下来的部件可以放置或悬挂在设备上，以便于清洗，同时又能防止部件的损坏或丢失。作为备用方案，可提供存放不同部件的篮筐，推车或是架子，其设计也需要遵循卫生设计原则。</t>
  </si>
  <si>
    <t>NA</t>
  </si>
  <si>
    <t>安全设施，如防护栏，应可做有效的清洁和检查。若是在日常或周期性清洁中需要拆除护栏，则应提供作业指导书。</t>
  </si>
  <si>
    <t>产品接料盘或是接水盘的排水部件应远离产品区域，并且有可及性可做清洁和检查。若是在日常或周期清洁中需要将其拆除，接盘应易于拆除和组装。</t>
  </si>
  <si>
    <t>传送带和导轨系统应易介入做清洁和检查。若是在输送装置上应用了支撑部件，刮板，或是磨擦条，它们应当具备清洁可及性或是不借助工具易于拆卸。</t>
  </si>
  <si>
    <t>若使用摩擦驱动，传送带应当不借助工具便可容易地解除张力，以便清洁输送机的主体部分。若是在周期性清洁中需要拆卸传送带，则需要提供专门的存储规范。</t>
  </si>
  <si>
    <t>非产品区表面易介入做清洁和检查。</t>
  </si>
  <si>
    <t>设备的安装需要预留与地面30cm的间隙以获得清洁可及性。食品接触表面，包括传送带回程，需要与地面保持至少45.7cm的间隙。</t>
  </si>
  <si>
    <t>设备需要与上方结构保持76cm的间隙，与最近的固定物体，包括墙面，距离至少91cm。</t>
  </si>
  <si>
    <t>软管（空气，真空，产品，气动，等），软管接头易于拆卸做清洁。</t>
  </si>
  <si>
    <t>气动系统不在或是临近产品接触区域排气。气缸，供气管路，及回流管路需要完全密封，并且不允许向内或向外漏气。</t>
  </si>
  <si>
    <t>设备设计需要避免设置过桥梯。</t>
  </si>
  <si>
    <t>NSF 5.1.2</t>
  </si>
  <si>
    <t>NSF 5.1.2
AMIF 2013</t>
  </si>
  <si>
    <t>NSF 5.1.16, 
AMI</t>
  </si>
  <si>
    <r>
      <rPr>
        <sz val="14"/>
        <color rgb="FF231F20"/>
        <rFont val="Calibri"/>
        <family val="2"/>
        <scheme val="minor"/>
      </rPr>
      <t>AMI</t>
    </r>
  </si>
  <si>
    <r>
      <rPr>
        <sz val="14"/>
        <color rgb="FF231F20"/>
        <rFont val="Calibri"/>
        <family val="2"/>
        <scheme val="minor"/>
      </rPr>
      <t>NSF 6.2.2</t>
    </r>
  </si>
  <si>
    <t>NSF 5.2.2</t>
  </si>
  <si>
    <t>NSF B.13, 
AMI</t>
  </si>
  <si>
    <t>NSF 5.1.15</t>
  </si>
  <si>
    <t>AMIF 2013</t>
  </si>
  <si>
    <t>设备的水平面，如大型的金属薄板，应有足够的强度，以防止弯曲变形或是塌陷，及由此带来的积水。</t>
  </si>
  <si>
    <t>无液体和物料滴落，排放或是引流到食品区域。</t>
  </si>
  <si>
    <t>输送带被适当地支撑，能防止积物积液。</t>
  </si>
  <si>
    <t>所使用的材料应无吸附性。</t>
  </si>
  <si>
    <t>NSF 4.2,
4.3</t>
  </si>
  <si>
    <t>NSF 5.1.5,
B.1, B.2</t>
  </si>
  <si>
    <t>NSF B.12, AMIF 2013</t>
  </si>
  <si>
    <t>3. 无产品，液体或其他物料的积留</t>
  </si>
  <si>
    <t>设备可以自排水，以确保产品，液体（可能会造成或加速细菌的繁殖），或是其他物料不会在设备上形成积累，积水或是冷凝水。</t>
  </si>
  <si>
    <t>4. 空心处完全密封</t>
  </si>
  <si>
    <t>所有转动部件，例如驱动齿轮，链轮，支撑滚轮，或是传送带滑轮，应保持实心，或在不能保持实心的情况下进行连续焊接至完全密封。</t>
  </si>
  <si>
    <t>除构造上的需要，设备在建造中避免使用中空管件，并且中空管件不能在产品区域或其上方使用。若在产品区域下方使用，必须进行连续焊接至完全密封。</t>
  </si>
  <si>
    <t>没有紧固件穿入空心管结构中。</t>
  </si>
  <si>
    <t>尽可能减少放置铭牌和标签。必要情况下，不在食品接触表面上方或临近位置放置。不使用铆钉或其他会产生搭接结构的方式固定。</t>
  </si>
  <si>
    <t xml:space="preserve">
AMIF 2013</t>
  </si>
  <si>
    <t>NSF 5.2.4,
AMIF 2013</t>
  </si>
  <si>
    <t>5. 无缝隙死角</t>
  </si>
  <si>
    <t>NSF 5.1.9</t>
  </si>
  <si>
    <t>AMI 2013</t>
  </si>
  <si>
    <t>无搭接结构*。</t>
  </si>
  <si>
    <t>所有焊接处连续、平滑、打磨过，无凹痕、裂缝和锈蚀。</t>
  </si>
  <si>
    <t>设备部件，如套管，链轮，和轴承，是可拆卸并清洁可及的。</t>
  </si>
  <si>
    <t>输送带刮板由单一材质制成，安装在远离食品掉落的区域，并可不借助工具拆卸。</t>
  </si>
  <si>
    <t>传送带支撑条由单一材料制成。</t>
  </si>
  <si>
    <t>NSF 5.1.11,
AMIF 2013</t>
  </si>
  <si>
    <t>NSF 5.1.7,
 AMI</t>
  </si>
  <si>
    <t>NSF 7.1.7, 
B.4</t>
  </si>
  <si>
    <t>NSF 5.1.1,
AMIF 2013</t>
  </si>
  <si>
    <t>6. 清洁地运行性能</t>
  </si>
  <si>
    <t>在正常操作时，设备的运转不会导致不卫生的环境；不会成为细菌潜藏及滋生的场所；且不能产生异物。</t>
  </si>
  <si>
    <t>控制面板上的按钮不安装在食品区域或是其正上方。按钮易清洁，且不易损坏。</t>
  </si>
  <si>
    <t>基于食品的风险，用于食品或食品接触面的压缩空气需要经过过滤和干燥。终端过滤器尽可能地安装在靠近食品接触区域的位置。*</t>
  </si>
  <si>
    <t>发动机，齿轮箱，和齿轮不安装在食品区域或其正上方。</t>
  </si>
  <si>
    <t>避免非食品接触区域对食品和食品区域带来交叉污染。*</t>
  </si>
  <si>
    <t>在有电机轴杆穿过产品区的情况下，需要确保驱动电机和设备内壁之间有足够的间隔。</t>
  </si>
  <si>
    <t>张贴的标语应是牢固的，且不会因标准操作和清洁步骤遭到破坏或脱落。必要时，设备手册应提供更换频率的指引。</t>
  </si>
  <si>
    <t>尽可能避免使用密封圈和O型圈，若必要使用时，尽量减少产品接触到此结构。一旦发生破损，确保进入产品的碎片，可以按照8.7被探测到。</t>
  </si>
  <si>
    <t>NSF 5.1.10</t>
  </si>
  <si>
    <t>NSF 5.1.13, 
B.9</t>
  </si>
  <si>
    <t>7. 维护附件的卫生设计</t>
  </si>
  <si>
    <t>维护附件和人机操作界面不安装在开放的产品区上方。</t>
  </si>
  <si>
    <t>维护附件和人机操作界面采用符合食品安全设计原则的方法固定在框架上。</t>
  </si>
  <si>
    <t>公用辅助线路、管道和电线避免困扎，并留有足够的间隙便于清洗。</t>
  </si>
  <si>
    <t>电线和供应管路不安装在食品接触区域上方。</t>
  </si>
  <si>
    <t>在直接清洗区域的维护附件，应可耐受适用的清洁和消毒方式，包括高压清洁方式。门的设计应避免污物堆积在密封处或其周围。门的密封条应无吸附性并可清洁。</t>
  </si>
  <si>
    <t>AMIF 2013, NEMA, IP</t>
  </si>
  <si>
    <t>8. 与工厂其他系统的兼容性</t>
  </si>
  <si>
    <t>当设备需要其他子系统，如排气、排水或自动清洗系统时，不会因为污物量、运行情况或正常的清洁操作造成卫生设计上的风险。</t>
  </si>
  <si>
    <t>排气系统使用焊接缝或是其他永久密封的方式连接，不使用法兰或是点焊的连接方式，且有足够的可及性便于清洗和检查。</t>
  </si>
  <si>
    <t>通风管道有排水管道，可以直接将水排出设备，并且安装牢固。</t>
  </si>
  <si>
    <t>在排气系统不易通过人工打开的方式进行清洁时，应当安装CIP系统，并确认其有效。</t>
  </si>
  <si>
    <t>设备的排水管道安装牢固，并且针对日常运行和清洁有足够的排污能力，如，CIP系统的瞬间排水不会造成过度积水。</t>
  </si>
  <si>
    <t>易破损或是脱落的部件应是可探测的，且与管控系统的能力相匹配，如使用可探测的材质，有控制手段，失效预警等。</t>
  </si>
  <si>
    <t>NSF 5.1,
AMIF 2013</t>
  </si>
  <si>
    <t>9. 可清洁到微生物可接受水平</t>
  </si>
  <si>
    <t>设备应制造及易维护至可清洁的状态，可阻止微生物的侵入、存活和繁殖并能清除过敏原。</t>
  </si>
  <si>
    <t>设备表面通过视觉，触觉和嗅觉的检查，清洁可达到感官性的可接受水平。</t>
  </si>
  <si>
    <t>所有表面可做机械清洗和处理，预防生物膜的形成。</t>
  </si>
  <si>
    <t>设备设计应涵盖清洁流程的设计。</t>
  </si>
  <si>
    <t>设备设计应避免日常清洁之外的周期性深度清洁的需要。</t>
  </si>
  <si>
    <t>应提供便于理解，安全，可操作的，有效和高效的日常清洁和周期性清洁流程。流程也应包含如何使用工具，及部件存储规范，以避免其发生损坏。</t>
  </si>
  <si>
    <t>在设备或是各部件的使用寿命期间，各部件能够承受相应的清洁流程。</t>
  </si>
  <si>
    <t>部件应能承受预期的操作温度，及日常和周期性清洁流程；且部件设计充分考虑了温度骤变的情况。</t>
  </si>
  <si>
    <t>6. 清洁的运行性能</t>
  </si>
  <si>
    <t>3. 无产品，液体或是其他物料的积留</t>
  </si>
  <si>
    <t>1. 由兼容性材料制造</t>
  </si>
  <si>
    <t>填缝料不用于产品区及其上方。</t>
  </si>
  <si>
    <t>电镀，油漆，及涂层表面不应用于食品接触面，及产品区上方的表面。</t>
  </si>
  <si>
    <t>材料不会迁移，串味，或造成其他掺杂污染。</t>
  </si>
  <si>
    <t>空气，真空，以及产品软管是透明的或是半透明的，并且可以满足产品接触面要求。</t>
  </si>
  <si>
    <t>敞开及封闭的表面均应消除积物积液，并且可以自排水。</t>
  </si>
  <si>
    <t>水平框架及结构应设计为圆形。若是方形框架，为了防止积水框架需要与水平面形成一定的角度。</t>
  </si>
  <si>
    <t>支脚的调节器应当在外部，或是被完全密封包覆在内部，且可清洁。</t>
  </si>
  <si>
    <t>两个紧邻的部件之间有足够的空间，以便于进行机械清洗（如0.5英寸/1.3厘米），使用间隔圈以减少搭接方式连接。</t>
  </si>
  <si>
    <t>不使用倒钩式的软管连接方式。建议使用硫化软管的连接。</t>
  </si>
  <si>
    <t>不使用压入配合和冷缩配合。</t>
  </si>
  <si>
    <t>避免使用会形成中空结构的卷边设计。</t>
  </si>
  <si>
    <t>食品接触面应当是光滑的，并且其表面纹理的粗糙度不可超过32 微英寸（0.81微米）。</t>
  </si>
  <si>
    <t>非食品接触表面纹理粗糙度不可超过125 微英寸（3.2微米）。</t>
  </si>
  <si>
    <t>内部成角的角度小于135°时，该处内部应该有一个连续的圆弧，如倒圆，其半径至少为1/8英寸（0.32厘米）。</t>
  </si>
  <si>
    <t>如果不能满足5.11的要求，确保紧固件没有外露螺纹或是保证螺纹齿间距有足够宽度以便于清洁，并且具有自锁功能，防止紧固件脱落或是因震动掉落，如采用ACME 60° 短牙螺纹设计。</t>
  </si>
  <si>
    <t>压缩空气和风送系统的排气口不直接吹向，或是朝向产品接触区域排气。</t>
  </si>
  <si>
    <t>卫生设计10项原则得分汇总</t>
  </si>
  <si>
    <t>满分</t>
  </si>
  <si>
    <t>清洁后，设备表面和产品区域不存在生物的，化学的和物理的污染，如微生物，过敏原，及异物，并且基于产品风险，清洁结果满足试运行标准。当需要时，数据可用于证明标准能被满足。</t>
  </si>
  <si>
    <t>由 Commercial Food Sanitation L.L.C. 翻译 —— 卫生设计、清洁消毒及产品防护领域的专家。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</si>
</sst>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
  </numFmts>
  <fonts count="28">
    <font>
      <sz val="10"/>
      <color rgb="FF000000"/>
      <name val="Times New Roman"/>
      <charset val="204"/>
    </font>
    <font>
      <sz val="20"/>
      <name val="Myriad Pro"/>
    </font>
    <font>
      <sz val="16"/>
      <name val="Minion Pro"/>
    </font>
    <font>
      <u/>
      <sz val="16"/>
      <color rgb="FF1F8880"/>
      <name val="Minion Pro"/>
      <family val="1"/>
    </font>
    <font>
      <sz val="12"/>
      <color rgb="FF231F20"/>
      <name val="Myriad Pro"/>
      <family val="2"/>
    </font>
    <font>
      <sz val="14"/>
      <color theme="5" tint="-0.249977111117893"/>
      <name val="Myriad Pro"/>
    </font>
    <font>
      <b/>
      <sz val="24"/>
      <color rgb="FF953735"/>
      <name val="Myriad Pro"/>
    </font>
    <font>
      <sz val="10"/>
      <name val="Tahoma"/>
      <family val="2"/>
    </font>
    <font>
      <u/>
      <sz val="16"/>
      <name val="Minion Pro"/>
    </font>
    <font>
      <u/>
      <sz val="16"/>
      <color rgb="FF1F8880"/>
      <name val="Minion Pro"/>
    </font>
    <font>
      <sz val="10"/>
      <color rgb="FF000000"/>
      <name val="Times New Roman"/>
      <family val="1"/>
    </font>
    <font>
      <b/>
      <sz val="16"/>
      <color rgb="FF000000"/>
      <name val="Minion Pro"/>
    </font>
    <font>
      <sz val="14"/>
      <color rgb="FF231F20"/>
      <name val="Minion Pro"/>
      <family val="1"/>
    </font>
    <font>
      <sz val="14"/>
      <color rgb="FF000000"/>
      <name val="Times New Roman"/>
      <family val="1"/>
    </font>
    <font>
      <sz val="14"/>
      <name val="Minion Pro"/>
    </font>
    <font>
      <sz val="14"/>
      <color rgb="FF231F20"/>
      <name val="Minion Pro"/>
      <family val="2"/>
    </font>
    <font>
      <sz val="14"/>
      <name val="Myriad Pro"/>
    </font>
    <font>
      <sz val="14"/>
      <name val="Calibri"/>
      <family val="2"/>
    </font>
    <font>
      <sz val="14"/>
      <color rgb="FF231F20"/>
      <name val="Myriad Pro"/>
      <family val="2"/>
    </font>
    <font>
      <sz val="11"/>
      <color rgb="FF000000"/>
      <name val="Times New Roman"/>
      <family val="1"/>
    </font>
    <font>
      <sz val="12"/>
      <name val="Minion Pro"/>
    </font>
    <font>
      <sz val="12"/>
      <color rgb="FF231F20"/>
      <name val="Minion Pro"/>
    </font>
    <font>
      <sz val="14"/>
      <color rgb="FF000000"/>
      <name val="Calibri"/>
      <family val="2"/>
      <scheme val="minor"/>
    </font>
    <font>
      <sz val="14"/>
      <color rgb="FF231F20"/>
      <name val="Calibri"/>
      <family val="2"/>
      <scheme val="minor"/>
    </font>
    <font>
      <sz val="14"/>
      <name val="Calibri"/>
      <family val="2"/>
      <scheme val="minor"/>
    </font>
    <font>
      <sz val="8"/>
      <name val="Times New Roman"/>
      <family val="1"/>
    </font>
    <font>
      <b/>
      <sz val="16"/>
      <color rgb="FF953735"/>
      <name val="Myriad Pro"/>
    </font>
    <font>
      <sz val="10"/>
      <color theme="0" tint="-0.499984740745262"/>
      <name val="Times New Roman"/>
      <family val="1"/>
    </font>
  </fonts>
  <fills count="2">
    <fill>
      <patternFill patternType="none"/>
    </fill>
    <fill>
      <patternFill patternType="gray125"/>
    </fill>
  </fills>
  <borders count="40">
    <border>
      <left/>
      <right/>
      <top/>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right/>
      <top/>
      <bottom style="thin">
        <color rgb="FF231F20"/>
      </bottom>
      <diagonal/>
    </border>
    <border>
      <left style="thin">
        <color indexed="64"/>
      </left>
      <right style="thin">
        <color indexed="64"/>
      </right>
      <top style="thin">
        <color indexed="64"/>
      </top>
      <bottom style="thin">
        <color indexed="64"/>
      </bottom>
      <diagonal/>
    </border>
    <border>
      <left style="thin">
        <color indexed="64"/>
      </left>
      <right style="thin">
        <color rgb="FF231F20"/>
      </right>
      <top style="thin">
        <color indexed="64"/>
      </top>
      <bottom style="thin">
        <color rgb="FF231F20"/>
      </bottom>
      <diagonal/>
    </border>
    <border>
      <left style="thin">
        <color rgb="FF231F20"/>
      </left>
      <right/>
      <top style="thin">
        <color indexed="64"/>
      </top>
      <bottom style="thin">
        <color rgb="FF231F20"/>
      </bottom>
      <diagonal/>
    </border>
    <border>
      <left/>
      <right style="thin">
        <color rgb="FF231F20"/>
      </right>
      <top style="thin">
        <color indexed="64"/>
      </top>
      <bottom style="thin">
        <color rgb="FF231F20"/>
      </bottom>
      <diagonal/>
    </border>
    <border>
      <left style="thin">
        <color rgb="FF231F20"/>
      </left>
      <right style="thin">
        <color rgb="FF231F20"/>
      </right>
      <top style="thin">
        <color indexed="64"/>
      </top>
      <bottom style="thin">
        <color rgb="FF231F20"/>
      </bottom>
      <diagonal/>
    </border>
    <border>
      <left style="thin">
        <color rgb="FF231F20"/>
      </left>
      <right style="thin">
        <color indexed="64"/>
      </right>
      <top style="thin">
        <color indexed="64"/>
      </top>
      <bottom style="thin">
        <color rgb="FF231F20"/>
      </bottom>
      <diagonal/>
    </border>
    <border>
      <left style="thin">
        <color indexed="64"/>
      </left>
      <right style="thin">
        <color rgb="FF231F20"/>
      </right>
      <top style="thin">
        <color rgb="FF231F20"/>
      </top>
      <bottom style="thin">
        <color rgb="FF231F20"/>
      </bottom>
      <diagonal/>
    </border>
    <border>
      <left style="thin">
        <color rgb="FF231F20"/>
      </left>
      <right style="thin">
        <color indexed="64"/>
      </right>
      <top style="thin">
        <color rgb="FF231F20"/>
      </top>
      <bottom style="thin">
        <color rgb="FF231F20"/>
      </bottom>
      <diagonal/>
    </border>
    <border>
      <left style="thin">
        <color indexed="64"/>
      </left>
      <right/>
      <top style="thin">
        <color rgb="FF231F20"/>
      </top>
      <bottom style="thin">
        <color indexed="64"/>
      </bottom>
      <diagonal/>
    </border>
    <border>
      <left/>
      <right/>
      <top style="thin">
        <color rgb="FF231F20"/>
      </top>
      <bottom style="thin">
        <color indexed="64"/>
      </bottom>
      <diagonal/>
    </border>
    <border>
      <left/>
      <right style="thin">
        <color rgb="FF231F20"/>
      </right>
      <top style="thin">
        <color rgb="FF231F20"/>
      </top>
      <bottom style="thin">
        <color indexed="64"/>
      </bottom>
      <diagonal/>
    </border>
    <border>
      <left style="thin">
        <color rgb="FF231F20"/>
      </left>
      <right style="thin">
        <color rgb="FF231F20"/>
      </right>
      <top style="thin">
        <color rgb="FF231F20"/>
      </top>
      <bottom style="thin">
        <color indexed="64"/>
      </bottom>
      <diagonal/>
    </border>
    <border>
      <left style="thin">
        <color rgb="FF231F20"/>
      </left>
      <right style="thin">
        <color indexed="64"/>
      </right>
      <top style="thin">
        <color rgb="FF231F2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rgb="FF231F20"/>
      </top>
      <bottom style="thin">
        <color rgb="FF231F20"/>
      </bottom>
      <diagonal/>
    </border>
    <border>
      <left style="thin">
        <color indexed="64"/>
      </left>
      <right/>
      <top/>
      <bottom style="thin">
        <color rgb="FF231F20"/>
      </bottom>
      <diagonal/>
    </border>
    <border>
      <left/>
      <right style="thin">
        <color indexed="64"/>
      </right>
      <top/>
      <bottom style="thin">
        <color rgb="FF231F20"/>
      </bottom>
      <diagonal/>
    </border>
    <border>
      <left style="thin">
        <color indexed="64"/>
      </left>
      <right style="thin">
        <color indexed="64"/>
      </right>
      <top style="thin">
        <color indexed="64"/>
      </top>
      <bottom/>
      <diagonal/>
    </border>
    <border>
      <left style="thin">
        <color rgb="FF231F20"/>
      </left>
      <right/>
      <top style="thin">
        <color rgb="FF231F20"/>
      </top>
      <bottom style="thin">
        <color indexed="64"/>
      </bottom>
      <diagonal/>
    </border>
    <border>
      <left/>
      <right/>
      <top/>
      <bottom style="thin">
        <color indexed="64"/>
      </bottom>
      <diagonal/>
    </border>
    <border>
      <left/>
      <right style="thin">
        <color rgb="FF231F2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231F20"/>
      </right>
      <top/>
      <bottom style="thin">
        <color rgb="FF231F20"/>
      </bottom>
      <diagonal/>
    </border>
    <border>
      <left style="thin">
        <color rgb="FF231F20"/>
      </left>
      <right/>
      <top/>
      <bottom style="thin">
        <color rgb="FF231F20"/>
      </bottom>
      <diagonal/>
    </border>
    <border>
      <left/>
      <right style="thin">
        <color rgb="FF231F20"/>
      </right>
      <top/>
      <bottom style="thin">
        <color rgb="FF231F20"/>
      </bottom>
      <diagonal/>
    </border>
    <border>
      <left style="thin">
        <color rgb="FF231F20"/>
      </left>
      <right style="thin">
        <color rgb="FF231F20"/>
      </right>
      <top/>
      <bottom style="thin">
        <color rgb="FF231F20"/>
      </bottom>
      <diagonal/>
    </border>
  </borders>
  <cellStyleXfs count="2">
    <xf numFmtId="0" fontId="0" fillId="0" borderId="0"/>
    <xf numFmtId="9" fontId="10" fillId="0" borderId="0" applyFont="0" applyFill="0" applyBorder="0" applyAlignment="0" applyProtection="0"/>
  </cellStyleXfs>
  <cellXfs count="126">
    <xf numFmtId="0" fontId="0" fillId="0" borderId="0" xfId="0" applyAlignment="1">
      <alignment horizontal="left" vertical="top"/>
    </xf>
    <xf numFmtId="0" fontId="5" fillId="0" borderId="0" xfId="0" applyFont="1" applyAlignment="1">
      <alignment horizontal="left"/>
    </xf>
    <xf numFmtId="0" fontId="7" fillId="0" borderId="0" xfId="0" applyFont="1" applyAlignment="1">
      <alignment horizontal="center" vertical="center"/>
    </xf>
    <xf numFmtId="0" fontId="12" fillId="0" borderId="2" xfId="0" applyFont="1" applyBorder="1" applyAlignment="1">
      <alignment horizontal="left" vertical="top" wrapText="1"/>
    </xf>
    <xf numFmtId="0" fontId="13" fillId="0" borderId="0" xfId="0" applyFont="1" applyAlignment="1">
      <alignment horizontal="left" vertical="top"/>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0" xfId="0" applyFont="1" applyAlignment="1">
      <alignment horizontal="left" vertical="top" wrapText="1"/>
    </xf>
    <xf numFmtId="0" fontId="12" fillId="0" borderId="2" xfId="0" applyFont="1" applyBorder="1" applyAlignment="1">
      <alignment horizontal="left" vertical="center" wrapText="1"/>
    </xf>
    <xf numFmtId="0" fontId="12" fillId="0" borderId="6" xfId="0" applyFont="1" applyBorder="1" applyAlignment="1">
      <alignment horizontal="center" vertical="center" wrapText="1"/>
    </xf>
    <xf numFmtId="0" fontId="13" fillId="0" borderId="6" xfId="0" applyFont="1" applyBorder="1" applyAlignment="1">
      <alignment horizontal="left" vertical="top" wrapText="1"/>
    </xf>
    <xf numFmtId="0" fontId="12" fillId="0" borderId="9" xfId="0" applyFont="1" applyBorder="1" applyAlignment="1">
      <alignment horizontal="center" vertical="center" wrapText="1"/>
    </xf>
    <xf numFmtId="0" fontId="13" fillId="0" borderId="1" xfId="0" applyFont="1" applyBorder="1" applyAlignment="1">
      <alignment horizontal="left" vertical="top" wrapText="1"/>
    </xf>
    <xf numFmtId="0" fontId="12" fillId="0" borderId="17" xfId="0" applyFont="1" applyBorder="1" applyAlignment="1">
      <alignment horizontal="right" vertical="center" wrapText="1"/>
    </xf>
    <xf numFmtId="0" fontId="12" fillId="0" borderId="1" xfId="0" applyFont="1" applyBorder="1" applyAlignment="1">
      <alignment horizontal="center" vertical="center" wrapText="1"/>
    </xf>
    <xf numFmtId="0" fontId="14" fillId="0" borderId="0" xfId="0" applyFont="1" applyAlignment="1">
      <alignment horizontal="left" vertical="top" wrapText="1"/>
    </xf>
    <xf numFmtId="0" fontId="12" fillId="0" borderId="6" xfId="0" applyFont="1" applyBorder="1" applyAlignment="1">
      <alignment horizontal="right" vertical="center" wrapText="1"/>
    </xf>
    <xf numFmtId="0" fontId="12"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11" xfId="0" applyFont="1" applyBorder="1" applyAlignment="1">
      <alignment horizontal="center" vertical="center" wrapText="1"/>
    </xf>
    <xf numFmtId="165" fontId="15" fillId="0" borderId="13" xfId="0" applyNumberFormat="1" applyFont="1" applyBorder="1" applyAlignment="1">
      <alignment horizontal="center" vertical="center" wrapText="1"/>
    </xf>
    <xf numFmtId="165" fontId="15" fillId="0" borderId="18" xfId="0" applyNumberFormat="1" applyFont="1" applyBorder="1" applyAlignment="1">
      <alignment horizontal="center" vertical="center" wrapText="1"/>
    </xf>
    <xf numFmtId="0" fontId="12" fillId="0" borderId="13" xfId="0" applyFont="1" applyBorder="1" applyAlignment="1">
      <alignment horizontal="center" vertical="center" wrapText="1"/>
    </xf>
    <xf numFmtId="0" fontId="14" fillId="0" borderId="18" xfId="0" applyFont="1" applyBorder="1" applyAlignment="1">
      <alignment horizontal="center" vertical="center" wrapText="1"/>
    </xf>
    <xf numFmtId="165" fontId="15" fillId="0" borderId="6" xfId="0" applyNumberFormat="1" applyFont="1" applyBorder="1" applyAlignment="1">
      <alignment horizontal="center" vertical="center" wrapText="1"/>
    </xf>
    <xf numFmtId="0" fontId="14" fillId="0" borderId="7" xfId="0" applyFont="1" applyBorder="1" applyAlignment="1">
      <alignment horizontal="center" vertical="center" wrapText="1"/>
    </xf>
    <xf numFmtId="164" fontId="15" fillId="0" borderId="12" xfId="0" applyNumberFormat="1" applyFont="1" applyBorder="1" applyAlignment="1">
      <alignment horizontal="center" vertical="center" wrapText="1"/>
    </xf>
    <xf numFmtId="0" fontId="16" fillId="0" borderId="0" xfId="0" applyFont="1" applyAlignment="1">
      <alignment horizontal="left" vertical="top"/>
    </xf>
    <xf numFmtId="0" fontId="14" fillId="0" borderId="12" xfId="0" applyFont="1" applyBorder="1" applyAlignment="1">
      <alignment horizontal="center" vertical="center" wrapText="1"/>
    </xf>
    <xf numFmtId="166" fontId="15" fillId="0" borderId="1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0" fontId="17" fillId="0" borderId="0" xfId="0" applyFont="1" applyAlignment="1">
      <alignment horizontal="left" vertical="top"/>
    </xf>
    <xf numFmtId="0" fontId="12" fillId="0" borderId="6" xfId="0" applyFont="1" applyBorder="1" applyAlignment="1">
      <alignment horizontal="left" vertical="center" wrapText="1"/>
    </xf>
    <xf numFmtId="0" fontId="5"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center" vertical="center"/>
    </xf>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0" xfId="0" applyFont="1" applyAlignment="1">
      <alignment horizontal="center" vertical="top"/>
    </xf>
    <xf numFmtId="0" fontId="23"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0" xfId="0" applyFont="1" applyAlignment="1">
      <alignment horizontal="center" vertical="top" wrapText="1"/>
    </xf>
    <xf numFmtId="164" fontId="15" fillId="0" borderId="36" xfId="0" applyNumberFormat="1" applyFont="1" applyBorder="1" applyAlignment="1">
      <alignment horizontal="center" vertical="center" wrapText="1"/>
    </xf>
    <xf numFmtId="0" fontId="12" fillId="0" borderId="37" xfId="0" applyFont="1" applyBorder="1" applyAlignment="1">
      <alignment horizontal="left"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3" fillId="0" borderId="39" xfId="0" applyFont="1" applyBorder="1" applyAlignment="1">
      <alignment horizontal="left" vertical="top" wrapText="1"/>
    </xf>
    <xf numFmtId="0" fontId="14" fillId="0" borderId="39" xfId="0" applyFont="1" applyBorder="1" applyAlignment="1">
      <alignment horizontal="center" vertical="center" wrapText="1"/>
    </xf>
    <xf numFmtId="2" fontId="14" fillId="0" borderId="6" xfId="0" applyNumberFormat="1" applyFont="1" applyBorder="1" applyAlignment="1">
      <alignment horizontal="center" vertical="center" wrapText="1"/>
    </xf>
    <xf numFmtId="166" fontId="15" fillId="0" borderId="36"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20" fillId="0" borderId="33"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3" xfId="0" applyFont="1" applyBorder="1" applyAlignment="1">
      <alignment horizontal="center" vertical="center" wrapText="1"/>
    </xf>
    <xf numFmtId="0" fontId="23" fillId="0" borderId="0" xfId="0" applyFont="1" applyAlignment="1">
      <alignment horizontal="left" vertical="top"/>
    </xf>
    <xf numFmtId="0" fontId="2" fillId="0" borderId="6" xfId="0" applyFont="1" applyBorder="1" applyAlignment="1">
      <alignment horizontal="left" vertical="top"/>
    </xf>
    <xf numFmtId="0" fontId="2" fillId="0" borderId="6" xfId="0" applyFont="1" applyBorder="1" applyAlignment="1">
      <alignment horizontal="left" vertical="center"/>
    </xf>
    <xf numFmtId="0" fontId="26" fillId="0" borderId="6" xfId="0" applyFont="1" applyBorder="1" applyAlignment="1">
      <alignment horizontal="center" vertical="center" wrapText="1"/>
    </xf>
    <xf numFmtId="0" fontId="2" fillId="0" borderId="6" xfId="0" applyFont="1" applyBorder="1" applyAlignment="1">
      <alignment horizontal="center" vertical="center"/>
    </xf>
    <xf numFmtId="167" fontId="2" fillId="0" borderId="6" xfId="1" applyNumberFormat="1" applyFont="1" applyFill="1" applyBorder="1" applyAlignment="1">
      <alignment horizontal="center" vertical="center"/>
    </xf>
    <xf numFmtId="0" fontId="11" fillId="0" borderId="6" xfId="0" applyFont="1" applyBorder="1" applyAlignment="1">
      <alignment horizontal="center" vertical="center"/>
    </xf>
    <xf numFmtId="0" fontId="23" fillId="0" borderId="0" xfId="0" applyFont="1" applyAlignment="1">
      <alignment horizontal="left"/>
    </xf>
    <xf numFmtId="0" fontId="27" fillId="0" borderId="0" xfId="0" applyFont="1" applyAlignment="1">
      <alignment horizontal="right" vertical="top"/>
    </xf>
    <xf numFmtId="0" fontId="27" fillId="0" borderId="0" xfId="0" applyFont="1" applyAlignment="1">
      <alignment horizontal="left" vertical="top"/>
    </xf>
    <xf numFmtId="0" fontId="26" fillId="0" borderId="6" xfId="0" applyFont="1" applyBorder="1" applyAlignment="1">
      <alignment horizontal="lef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1" fillId="0" borderId="6" xfId="0" applyFont="1" applyBorder="1" applyAlignment="1">
      <alignment horizontal="right" vertical="center"/>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6" fillId="0" borderId="0" xfId="0" applyFont="1" applyAlignment="1">
      <alignment horizontal="center" vertical="center"/>
    </xf>
    <xf numFmtId="0" fontId="1" fillId="0" borderId="0" xfId="0" applyFont="1" applyAlignment="1">
      <alignment horizontal="left" vertical="top"/>
    </xf>
    <xf numFmtId="0" fontId="9" fillId="0" borderId="19" xfId="0" applyFont="1" applyBorder="1" applyAlignment="1">
      <alignment horizontal="left" vertical="top"/>
    </xf>
    <xf numFmtId="0" fontId="8" fillId="0" borderId="20" xfId="0" applyFont="1" applyBorder="1" applyAlignment="1">
      <alignment horizontal="left" vertical="top"/>
    </xf>
    <xf numFmtId="0" fontId="8" fillId="0" borderId="21" xfId="0" applyFont="1" applyBorder="1" applyAlignment="1">
      <alignment horizontal="left" vertical="top"/>
    </xf>
    <xf numFmtId="0" fontId="18" fillId="0" borderId="22" xfId="0" applyFont="1" applyBorder="1" applyAlignment="1">
      <alignment horizontal="left" vertical="center" wrapText="1"/>
    </xf>
    <xf numFmtId="0" fontId="18" fillId="0" borderId="0" xfId="0" applyFont="1" applyAlignment="1">
      <alignment horizontal="left" vertical="center" wrapText="1"/>
    </xf>
    <xf numFmtId="0" fontId="18" fillId="0" borderId="23" xfId="0" applyFont="1" applyBorder="1" applyAlignment="1">
      <alignment horizontal="left" vertical="center" wrapText="1"/>
    </xf>
    <xf numFmtId="0" fontId="0" fillId="0" borderId="6" xfId="0" applyBorder="1" applyAlignment="1">
      <alignment horizontal="left" vertical="top" wrapText="1"/>
    </xf>
    <xf numFmtId="0" fontId="18" fillId="0" borderId="25" xfId="0" applyFont="1" applyBorder="1" applyAlignment="1">
      <alignment horizontal="left" vertical="center" wrapText="1"/>
    </xf>
    <xf numFmtId="0" fontId="18" fillId="0" borderId="5" xfId="0" applyFont="1" applyBorder="1" applyAlignment="1">
      <alignment horizontal="left" vertical="center" wrapText="1"/>
    </xf>
    <xf numFmtId="0" fontId="18" fillId="0" borderId="26" xfId="0" applyFont="1" applyBorder="1" applyAlignment="1">
      <alignment horizontal="left" vertical="center" wrapText="1"/>
    </xf>
    <xf numFmtId="0" fontId="3" fillId="0" borderId="27" xfId="0" applyFont="1" applyBorder="1" applyAlignment="1">
      <alignment horizontal="left" vertical="top"/>
    </xf>
    <xf numFmtId="0" fontId="2" fillId="0" borderId="27" xfId="0" applyFont="1" applyBorder="1" applyAlignment="1">
      <alignment horizontal="left" vertical="top"/>
    </xf>
    <xf numFmtId="0" fontId="18" fillId="0" borderId="34" xfId="0" applyFont="1" applyBorder="1" applyAlignment="1">
      <alignment horizontal="left" vertical="center" wrapText="1"/>
    </xf>
    <xf numFmtId="0" fontId="18" fillId="0" borderId="29" xfId="0" applyFont="1" applyBorder="1" applyAlignment="1">
      <alignment horizontal="left" vertical="center" wrapText="1"/>
    </xf>
    <xf numFmtId="0" fontId="18" fillId="0" borderId="35" xfId="0" applyFont="1" applyBorder="1" applyAlignment="1">
      <alignment horizontal="left" vertical="center" wrapText="1"/>
    </xf>
    <xf numFmtId="0" fontId="3" fillId="0" borderId="6" xfId="0" applyFont="1" applyBorder="1" applyAlignment="1">
      <alignment horizontal="left" vertical="top"/>
    </xf>
    <xf numFmtId="0" fontId="2" fillId="0" borderId="6" xfId="0" applyFont="1" applyBorder="1" applyAlignment="1">
      <alignment horizontal="left" vertical="top"/>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18" fillId="0" borderId="31"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0" fillId="0" borderId="16" xfId="0" applyBorder="1" applyAlignment="1">
      <alignment horizontal="left" vertical="top" wrapText="1"/>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21" xfId="0" applyFont="1" applyBorder="1" applyAlignment="1">
      <alignment horizontal="left" vertical="top"/>
    </xf>
    <xf numFmtId="0" fontId="2" fillId="0" borderId="20" xfId="0" applyFont="1" applyBorder="1" applyAlignment="1">
      <alignment horizontal="left" vertical="top"/>
    </xf>
    <xf numFmtId="0" fontId="2" fillId="0" borderId="21" xfId="0" applyFont="1" applyBorder="1" applyAlignment="1">
      <alignment horizontal="left" vertical="top"/>
    </xf>
    <xf numFmtId="0" fontId="18" fillId="0" borderId="25" xfId="0" applyFont="1" applyBorder="1" applyAlignment="1">
      <alignment horizontal="left" vertical="center"/>
    </xf>
    <xf numFmtId="0" fontId="18" fillId="0" borderId="5" xfId="0" applyFont="1" applyBorder="1" applyAlignment="1">
      <alignment horizontal="left" vertical="center"/>
    </xf>
    <xf numFmtId="0" fontId="18" fillId="0" borderId="0" xfId="0" applyFont="1" applyAlignment="1">
      <alignment horizontal="left" vertical="center"/>
    </xf>
    <xf numFmtId="0" fontId="18" fillId="0" borderId="26" xfId="0" applyFont="1" applyBorder="1" applyAlignment="1">
      <alignment horizontal="left" vertical="center"/>
    </xf>
  </cellXfs>
  <cellStyles count="2">
    <cellStyle name="Normal" xfId="0" builtinId="0"/>
    <cellStyle name="Percent" xfId="1" builtinId="5"/>
  </cellStyles>
  <dxfs count="4">
    <dxf>
      <fill>
        <patternFill>
          <bgColor rgb="FFC00000"/>
        </patternFill>
      </fill>
    </dxf>
    <dxf>
      <fill>
        <patternFill>
          <bgColor rgb="FFFF0000"/>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0</xdr:row>
      <xdr:rowOff>142875</xdr:rowOff>
    </xdr:from>
    <xdr:to>
      <xdr:col>1</xdr:col>
      <xdr:colOff>1467643</xdr:colOff>
      <xdr:row>0</xdr:row>
      <xdr:rowOff>631112</xdr:rowOff>
    </xdr:to>
    <xdr:pic>
      <xdr:nvPicPr>
        <xdr:cNvPr id="2" name="Picture 1">
          <a:extLst>
            <a:ext uri="{FF2B5EF4-FFF2-40B4-BE49-F238E27FC236}">
              <a16:creationId xmlns:a16="http://schemas.microsoft.com/office/drawing/2014/main" id="{F7259FAD-5FEA-4CAC-9A76-20BBEDCDEF10}"/>
            </a:ext>
          </a:extLst>
        </xdr:cNvPr>
        <xdr:cNvPicPr>
          <a:picLocks noChangeAspect="1"/>
        </xdr:cNvPicPr>
      </xdr:nvPicPr>
      <xdr:blipFill>
        <a:blip xmlns:r="http://schemas.openxmlformats.org/officeDocument/2006/relationships" r:embed="rId1"/>
        <a:stretch>
          <a:fillRect/>
        </a:stretch>
      </xdr:blipFill>
      <xdr:spPr>
        <a:xfrm>
          <a:off x="59531" y="142875"/>
          <a:ext cx="1789112" cy="488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59531</xdr:colOff>
      <xdr:row>0</xdr:row>
      <xdr:rowOff>0</xdr:rowOff>
    </xdr:from>
    <xdr:to>
      <xdr:col>1</xdr:col>
      <xdr:colOff>1452562</xdr:colOff>
      <xdr:row>1</xdr:row>
      <xdr:rowOff>9354</xdr:rowOff>
    </xdr:to>
    <xdr:pic>
      <xdr:nvPicPr>
        <xdr:cNvPr id="3" name="Picture 2">
          <a:extLst>
            <a:ext uri="{FF2B5EF4-FFF2-40B4-BE49-F238E27FC236}">
              <a16:creationId xmlns:a16="http://schemas.microsoft.com/office/drawing/2014/main" id="{44840A3D-C868-4A56-937F-8872371E9DEC}"/>
            </a:ext>
          </a:extLst>
        </xdr:cNvPr>
        <xdr:cNvPicPr>
          <a:picLocks noChangeAspect="1"/>
        </xdr:cNvPicPr>
      </xdr:nvPicPr>
      <xdr:blipFill>
        <a:blip xmlns:r="http://schemas.openxmlformats.org/officeDocument/2006/relationships" r:embed="rId1"/>
        <a:stretch>
          <a:fillRect/>
        </a:stretch>
      </xdr:blipFill>
      <xdr:spPr>
        <a:xfrm>
          <a:off x="59531" y="0"/>
          <a:ext cx="1928812" cy="3903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zoomScale="80" zoomScaleNormal="80" workbookViewId="0">
      <selection activeCell="H27" sqref="H26:H27"/>
    </sheetView>
  </sheetViews>
  <sheetFormatPr defaultRowHeight="12.75"/>
  <cols>
    <col min="1" max="1" width="6.6640625" customWidth="1"/>
    <col min="2" max="2" width="108.33203125" customWidth="1"/>
    <col min="3" max="5" width="15.83203125" customWidth="1"/>
  </cols>
  <sheetData>
    <row r="1" spans="1:5" ht="58.5" customHeight="1">
      <c r="A1" s="80" t="s">
        <v>162</v>
      </c>
      <c r="B1" s="81"/>
      <c r="C1" s="81"/>
      <c r="D1" s="81"/>
      <c r="E1" s="82"/>
    </row>
    <row r="2" spans="1:5" ht="42.75" customHeight="1">
      <c r="A2" s="79" t="s">
        <v>7</v>
      </c>
      <c r="B2" s="79"/>
      <c r="C2" s="72" t="s">
        <v>8</v>
      </c>
      <c r="D2" s="72" t="s">
        <v>163</v>
      </c>
      <c r="E2" s="72" t="s">
        <v>2</v>
      </c>
    </row>
    <row r="3" spans="1:5" ht="24" customHeight="1">
      <c r="A3" s="71" t="s">
        <v>145</v>
      </c>
      <c r="B3" s="71"/>
      <c r="C3" s="73">
        <f>清单!I19</f>
        <v>0</v>
      </c>
      <c r="D3" s="73">
        <f>清单!J19</f>
        <v>100</v>
      </c>
      <c r="E3" s="74">
        <f>C3/D3</f>
        <v>0</v>
      </c>
    </row>
    <row r="4" spans="1:5" ht="24" customHeight="1">
      <c r="A4" s="71" t="s">
        <v>54</v>
      </c>
      <c r="B4" s="71"/>
      <c r="C4" s="73">
        <f>清单!I39</f>
        <v>0</v>
      </c>
      <c r="D4" s="73">
        <f>清单!J39</f>
        <v>150</v>
      </c>
      <c r="E4" s="74">
        <f t="shared" ref="E4:E13" si="0">C4/D4</f>
        <v>0</v>
      </c>
    </row>
    <row r="5" spans="1:5" ht="24" customHeight="1">
      <c r="A5" s="71" t="s">
        <v>144</v>
      </c>
      <c r="B5" s="71"/>
      <c r="C5" s="73">
        <f>清单!I50</f>
        <v>0</v>
      </c>
      <c r="D5" s="73">
        <f>清单!J50</f>
        <v>100</v>
      </c>
      <c r="E5" s="74">
        <f t="shared" si="0"/>
        <v>0</v>
      </c>
    </row>
    <row r="6" spans="1:5" ht="24" customHeight="1">
      <c r="A6" s="71" t="s">
        <v>89</v>
      </c>
      <c r="B6" s="70"/>
      <c r="C6" s="73">
        <f>清单!I60</f>
        <v>0</v>
      </c>
      <c r="D6" s="73">
        <f>清单!J60</f>
        <v>110</v>
      </c>
      <c r="E6" s="74">
        <f t="shared" si="0"/>
        <v>0</v>
      </c>
    </row>
    <row r="7" spans="1:5" ht="24" customHeight="1">
      <c r="A7" s="71" t="s">
        <v>96</v>
      </c>
      <c r="B7" s="71"/>
      <c r="C7" s="73">
        <f>清单!I80</f>
        <v>0</v>
      </c>
      <c r="D7" s="73">
        <f>清单!J80</f>
        <v>150</v>
      </c>
      <c r="E7" s="74">
        <f t="shared" si="0"/>
        <v>0</v>
      </c>
    </row>
    <row r="8" spans="1:5" ht="24" customHeight="1">
      <c r="A8" s="71" t="s">
        <v>143</v>
      </c>
      <c r="B8" s="71"/>
      <c r="C8" s="73">
        <f>清单!I94</f>
        <v>0</v>
      </c>
      <c r="D8" s="73">
        <f>清单!J94</f>
        <v>120</v>
      </c>
      <c r="E8" s="74">
        <f t="shared" si="0"/>
        <v>0</v>
      </c>
    </row>
    <row r="9" spans="1:5" ht="24" customHeight="1">
      <c r="A9" s="71" t="s">
        <v>119</v>
      </c>
      <c r="B9" s="71"/>
      <c r="C9" s="73">
        <f>清单!I105</f>
        <v>0</v>
      </c>
      <c r="D9" s="73">
        <f>清单!J105</f>
        <v>50</v>
      </c>
      <c r="E9" s="74">
        <f t="shared" si="0"/>
        <v>0</v>
      </c>
    </row>
    <row r="10" spans="1:5" ht="24" customHeight="1">
      <c r="A10" s="71" t="s">
        <v>126</v>
      </c>
      <c r="B10" s="71"/>
      <c r="C10" s="73">
        <f>清单!I117</f>
        <v>0</v>
      </c>
      <c r="D10" s="73">
        <f>清单!J117</f>
        <v>60</v>
      </c>
      <c r="E10" s="74">
        <f t="shared" si="0"/>
        <v>0</v>
      </c>
    </row>
    <row r="11" spans="1:5" ht="24" customHeight="1">
      <c r="A11" s="71" t="s">
        <v>134</v>
      </c>
      <c r="B11" s="71"/>
      <c r="C11" s="73">
        <f>清单!I126</f>
        <v>0</v>
      </c>
      <c r="D11" s="73">
        <f>清单!J126</f>
        <v>100</v>
      </c>
      <c r="E11" s="74">
        <f t="shared" si="0"/>
        <v>0</v>
      </c>
    </row>
    <row r="12" spans="1:5" ht="24" customHeight="1">
      <c r="A12" s="71" t="s">
        <v>28</v>
      </c>
      <c r="B12" s="71"/>
      <c r="C12" s="73">
        <f>清单!I136</f>
        <v>0</v>
      </c>
      <c r="D12" s="73">
        <f>清单!J136</f>
        <v>60</v>
      </c>
      <c r="E12" s="74">
        <f t="shared" si="0"/>
        <v>0</v>
      </c>
    </row>
    <row r="13" spans="1:5" ht="24" customHeight="1">
      <c r="A13" s="83" t="s">
        <v>9</v>
      </c>
      <c r="B13" s="83"/>
      <c r="C13" s="75">
        <f>SUM(C3:C12)</f>
        <v>0</v>
      </c>
      <c r="D13" s="75">
        <f>SUM(D3:D12)</f>
        <v>1000</v>
      </c>
      <c r="E13" s="74">
        <f t="shared" si="0"/>
        <v>0</v>
      </c>
    </row>
    <row r="25" spans="1:1">
      <c r="A25" s="78" t="s">
        <v>165</v>
      </c>
    </row>
  </sheetData>
  <mergeCells count="3">
    <mergeCell ref="A2:B2"/>
    <mergeCell ref="A1:E1"/>
    <mergeCell ref="A13:B13"/>
  </mergeCells>
  <printOptions horizontalCentered="1"/>
  <pageMargins left="0.25" right="0.25" top="0.25" bottom="0.35" header="0.1" footer="0.2"/>
  <pageSetup scale="70" fitToHeight="0" orientation="portrait" r:id="rId1"/>
  <headerFooter>
    <oddFooter>&amp;CS = Satisfactory; M = Marginal; U = Unacceptable; NA = Not Applicable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6"/>
  <sheetViews>
    <sheetView showGridLines="0" zoomScale="80" zoomScaleNormal="80" workbookViewId="0">
      <selection activeCell="J4" sqref="J4"/>
    </sheetView>
  </sheetViews>
  <sheetFormatPr defaultRowHeight="18.75"/>
  <cols>
    <col min="1" max="1" width="9.33203125" style="4" customWidth="1"/>
    <col min="2" max="2" width="63.1640625" style="39" customWidth="1"/>
    <col min="3" max="3" width="21.5" style="52" customWidth="1"/>
    <col min="4" max="6" width="6" style="42" customWidth="1"/>
    <col min="7" max="7" width="5.83203125" style="42" customWidth="1"/>
    <col min="8" max="8" width="132.83203125" style="4" customWidth="1"/>
    <col min="9" max="10" width="13.83203125" style="4" customWidth="1"/>
  </cols>
  <sheetData>
    <row r="1" spans="1:13" ht="30">
      <c r="A1" s="88" t="s">
        <v>33</v>
      </c>
      <c r="B1" s="88"/>
      <c r="C1" s="88"/>
      <c r="D1" s="88"/>
      <c r="E1" s="88"/>
      <c r="F1" s="88"/>
      <c r="G1" s="88"/>
      <c r="H1" s="88"/>
      <c r="I1" s="88"/>
      <c r="J1" s="88"/>
    </row>
    <row r="2" spans="1:13">
      <c r="A2" s="1" t="s">
        <v>3</v>
      </c>
      <c r="B2" s="38"/>
    </row>
    <row r="3" spans="1:13">
      <c r="A3" s="69" t="s">
        <v>4</v>
      </c>
      <c r="C3" s="69" t="s">
        <v>5</v>
      </c>
    </row>
    <row r="4" spans="1:13">
      <c r="A4" s="69" t="s">
        <v>6</v>
      </c>
      <c r="C4" s="76" t="s">
        <v>32</v>
      </c>
      <c r="J4" s="77" t="s">
        <v>165</v>
      </c>
    </row>
    <row r="5" spans="1:13" ht="25.5">
      <c r="A5" s="89"/>
      <c r="B5" s="89"/>
      <c r="C5" s="89"/>
      <c r="D5" s="89"/>
      <c r="E5" s="89"/>
      <c r="F5" s="89"/>
      <c r="G5" s="89"/>
      <c r="H5" s="89"/>
      <c r="I5" s="89"/>
      <c r="J5" s="89"/>
    </row>
    <row r="6" spans="1:13" ht="20.25">
      <c r="A6" s="90" t="s">
        <v>34</v>
      </c>
      <c r="B6" s="91"/>
      <c r="C6" s="91"/>
      <c r="D6" s="91"/>
      <c r="E6" s="91"/>
      <c r="F6" s="91"/>
      <c r="G6" s="91"/>
      <c r="H6" s="91"/>
      <c r="I6" s="91"/>
      <c r="J6" s="92"/>
    </row>
    <row r="7" spans="1:13" ht="18">
      <c r="A7" s="93" t="s">
        <v>35</v>
      </c>
      <c r="B7" s="94"/>
      <c r="C7" s="94"/>
      <c r="D7" s="94"/>
      <c r="E7" s="94"/>
      <c r="F7" s="94"/>
      <c r="G7" s="94"/>
      <c r="H7" s="94"/>
      <c r="I7" s="94"/>
      <c r="J7" s="95"/>
    </row>
    <row r="8" spans="1:13" ht="37.5">
      <c r="A8" s="29" t="s">
        <v>15</v>
      </c>
      <c r="B8" s="5" t="s">
        <v>11</v>
      </c>
      <c r="C8" s="53" t="s">
        <v>12</v>
      </c>
      <c r="D8" s="48" t="s">
        <v>0</v>
      </c>
      <c r="E8" s="48" t="s">
        <v>29</v>
      </c>
      <c r="F8" s="48" t="s">
        <v>1</v>
      </c>
      <c r="G8" s="48" t="s">
        <v>30</v>
      </c>
      <c r="H8" s="11" t="s">
        <v>27</v>
      </c>
      <c r="I8" s="17" t="s">
        <v>8</v>
      </c>
      <c r="J8" s="23" t="s">
        <v>10</v>
      </c>
    </row>
    <row r="9" spans="1:13" ht="75">
      <c r="A9" s="30">
        <v>1.1000000000000001</v>
      </c>
      <c r="B9" s="8" t="s">
        <v>36</v>
      </c>
      <c r="C9" s="53" t="s">
        <v>37</v>
      </c>
      <c r="D9" s="43"/>
      <c r="E9" s="43"/>
      <c r="F9" s="43"/>
      <c r="G9" s="43"/>
      <c r="H9" s="12"/>
      <c r="I9" s="18">
        <f>IF(D9="X",J9,(IF(E9="X",J9/2,(IF(F9="X",0,0)))))</f>
        <v>0</v>
      </c>
      <c r="J9" s="24">
        <v>10</v>
      </c>
      <c r="L9" s="2"/>
      <c r="M9" s="2"/>
    </row>
    <row r="10" spans="1:13" ht="37.5">
      <c r="A10" s="30">
        <v>1.2</v>
      </c>
      <c r="B10" s="8" t="s">
        <v>39</v>
      </c>
      <c r="C10" s="54" t="s">
        <v>40</v>
      </c>
      <c r="D10" s="43"/>
      <c r="E10" s="43"/>
      <c r="F10" s="43"/>
      <c r="G10" s="43"/>
      <c r="H10" s="12"/>
      <c r="I10" s="18">
        <f>IF(D10="X",J10,(IF(E10="X",J10/2,(IF(F10="X",0,0)))))</f>
        <v>0</v>
      </c>
      <c r="J10" s="24">
        <v>10</v>
      </c>
      <c r="L10" s="2"/>
      <c r="M10" s="2"/>
    </row>
    <row r="11" spans="1:13" ht="75">
      <c r="A11" s="30">
        <v>1.3</v>
      </c>
      <c r="B11" s="8" t="s">
        <v>41</v>
      </c>
      <c r="C11" s="53" t="s">
        <v>42</v>
      </c>
      <c r="D11" s="43"/>
      <c r="E11" s="43"/>
      <c r="F11" s="43"/>
      <c r="G11" s="43"/>
      <c r="H11" s="12"/>
      <c r="I11" s="18">
        <f>IF(D11="X",J11,(IF(E11="X",J11/2,(IF(F11="X",0,0)))))</f>
        <v>0</v>
      </c>
      <c r="J11" s="24">
        <v>10</v>
      </c>
      <c r="L11" s="2"/>
      <c r="M11" s="2"/>
    </row>
    <row r="12" spans="1:13" ht="37.5">
      <c r="A12" s="30">
        <v>1.4</v>
      </c>
      <c r="B12" s="8" t="s">
        <v>147</v>
      </c>
      <c r="C12" s="54" t="s">
        <v>74</v>
      </c>
      <c r="D12" s="43"/>
      <c r="E12" s="43"/>
      <c r="F12" s="43"/>
      <c r="G12" s="43"/>
      <c r="H12" s="12"/>
      <c r="I12" s="18">
        <f>IF(D12="X",J12,(IF(E12="X",J12/2,(IF(F12="X",0,0)))))</f>
        <v>0</v>
      </c>
      <c r="J12" s="24">
        <v>10</v>
      </c>
      <c r="L12" s="2"/>
      <c r="M12" s="2"/>
    </row>
    <row r="13" spans="1:13" ht="56.25">
      <c r="A13" s="30">
        <v>1.5</v>
      </c>
      <c r="B13" s="8" t="s">
        <v>43</v>
      </c>
      <c r="C13" s="53" t="s">
        <v>45</v>
      </c>
      <c r="D13" s="43"/>
      <c r="E13" s="43"/>
      <c r="F13" s="43"/>
      <c r="G13" s="43"/>
      <c r="H13" s="12"/>
      <c r="I13" s="18">
        <f t="shared" ref="I13:I18" si="0">IF(D13="X",J13,(IF(E13="X",J13/2,(IF(F13="X",0,0)))))</f>
        <v>0</v>
      </c>
      <c r="J13" s="24">
        <v>10</v>
      </c>
      <c r="L13" s="2"/>
      <c r="M13" s="2"/>
    </row>
    <row r="14" spans="1:13">
      <c r="A14" s="30">
        <v>1.6</v>
      </c>
      <c r="B14" s="8" t="s">
        <v>44</v>
      </c>
      <c r="C14" s="53" t="s">
        <v>46</v>
      </c>
      <c r="D14" s="43"/>
      <c r="E14" s="43"/>
      <c r="F14" s="43"/>
      <c r="G14" s="43"/>
      <c r="H14" s="12"/>
      <c r="I14" s="18">
        <f t="shared" si="0"/>
        <v>0</v>
      </c>
      <c r="J14" s="24">
        <v>10</v>
      </c>
      <c r="L14" s="2"/>
      <c r="M14" s="2"/>
    </row>
    <row r="15" spans="1:13" ht="56.25">
      <c r="A15" s="30">
        <v>1.7</v>
      </c>
      <c r="B15" s="8" t="s">
        <v>51</v>
      </c>
      <c r="C15" s="54" t="s">
        <v>47</v>
      </c>
      <c r="D15" s="43"/>
      <c r="E15" s="43"/>
      <c r="F15" s="43"/>
      <c r="G15" s="43"/>
      <c r="H15" s="12"/>
      <c r="I15" s="18">
        <f t="shared" si="0"/>
        <v>0</v>
      </c>
      <c r="J15" s="24">
        <v>10</v>
      </c>
      <c r="L15" s="2"/>
      <c r="M15" s="2"/>
    </row>
    <row r="16" spans="1:13">
      <c r="A16" s="30">
        <v>1.8</v>
      </c>
      <c r="B16" s="8" t="s">
        <v>52</v>
      </c>
      <c r="C16" s="54" t="s">
        <v>48</v>
      </c>
      <c r="D16" s="43"/>
      <c r="E16" s="43"/>
      <c r="F16" s="43"/>
      <c r="G16" s="43"/>
      <c r="H16" s="12"/>
      <c r="I16" s="18">
        <f t="shared" si="0"/>
        <v>0</v>
      </c>
      <c r="J16" s="24">
        <v>10</v>
      </c>
      <c r="L16" s="2"/>
      <c r="M16" s="2"/>
    </row>
    <row r="17" spans="1:13" ht="37.5">
      <c r="A17" s="30">
        <v>1.9</v>
      </c>
      <c r="B17" s="8" t="s">
        <v>53</v>
      </c>
      <c r="C17" s="54" t="s">
        <v>49</v>
      </c>
      <c r="D17" s="43"/>
      <c r="E17" s="43"/>
      <c r="F17" s="43"/>
      <c r="G17" s="43"/>
      <c r="H17" s="12"/>
      <c r="I17" s="18">
        <f t="shared" si="0"/>
        <v>0</v>
      </c>
      <c r="J17" s="24">
        <v>10</v>
      </c>
      <c r="L17" s="2"/>
      <c r="M17" s="2"/>
    </row>
    <row r="18" spans="1:13" ht="37.5">
      <c r="A18" s="33">
        <v>1.1000000000000001</v>
      </c>
      <c r="B18" s="8" t="s">
        <v>148</v>
      </c>
      <c r="C18" s="54" t="s">
        <v>50</v>
      </c>
      <c r="D18" s="43"/>
      <c r="E18" s="43"/>
      <c r="F18" s="43"/>
      <c r="G18" s="43"/>
      <c r="H18" s="12"/>
      <c r="I18" s="18">
        <f t="shared" si="0"/>
        <v>0</v>
      </c>
      <c r="J18" s="24">
        <v>10</v>
      </c>
      <c r="L18" s="2"/>
      <c r="M18" s="2"/>
    </row>
    <row r="19" spans="1:13">
      <c r="A19" s="84"/>
      <c r="B19" s="85"/>
      <c r="C19" s="86"/>
      <c r="D19" s="86"/>
      <c r="E19" s="86"/>
      <c r="F19" s="86"/>
      <c r="G19" s="87"/>
      <c r="H19" s="13" t="s">
        <v>14</v>
      </c>
      <c r="I19" s="19">
        <f>SUM(I9:I18)</f>
        <v>0</v>
      </c>
      <c r="J19" s="25">
        <f>SUM(J9:J18)</f>
        <v>100</v>
      </c>
    </row>
    <row r="20" spans="1:13">
      <c r="A20" s="31"/>
    </row>
    <row r="21" spans="1:13" ht="20.25">
      <c r="A21" s="117" t="s">
        <v>54</v>
      </c>
      <c r="B21" s="118"/>
      <c r="C21" s="118"/>
      <c r="D21" s="118"/>
      <c r="E21" s="118"/>
      <c r="F21" s="118"/>
      <c r="G21" s="118"/>
      <c r="H21" s="118"/>
      <c r="I21" s="118"/>
      <c r="J21" s="119"/>
    </row>
    <row r="22" spans="1:13" s="41" customFormat="1" ht="18">
      <c r="A22" s="97" t="s">
        <v>55</v>
      </c>
      <c r="B22" s="98"/>
      <c r="C22" s="94"/>
      <c r="D22" s="94"/>
      <c r="E22" s="98"/>
      <c r="F22" s="98"/>
      <c r="G22" s="98"/>
      <c r="H22" s="98"/>
      <c r="I22" s="98"/>
      <c r="J22" s="99"/>
    </row>
    <row r="23" spans="1:13" ht="37.5">
      <c r="A23" s="32" t="s">
        <v>15</v>
      </c>
      <c r="B23" s="6" t="s">
        <v>11</v>
      </c>
      <c r="C23" s="53" t="s">
        <v>12</v>
      </c>
      <c r="D23" s="48" t="s">
        <v>0</v>
      </c>
      <c r="E23" s="49" t="s">
        <v>29</v>
      </c>
      <c r="F23" s="50" t="s">
        <v>31</v>
      </c>
      <c r="G23" s="50" t="s">
        <v>30</v>
      </c>
      <c r="H23" s="14" t="s">
        <v>13</v>
      </c>
      <c r="I23" s="14" t="s">
        <v>8</v>
      </c>
      <c r="J23" s="26" t="s">
        <v>10</v>
      </c>
    </row>
    <row r="24" spans="1:13" ht="37.5">
      <c r="A24" s="30">
        <v>2.1</v>
      </c>
      <c r="B24" s="8" t="s">
        <v>56</v>
      </c>
      <c r="C24" s="55" t="s">
        <v>71</v>
      </c>
      <c r="D24" s="43"/>
      <c r="E24" s="44"/>
      <c r="F24" s="43"/>
      <c r="G24" s="45"/>
      <c r="H24" s="12"/>
      <c r="I24" s="18">
        <f t="shared" ref="I24:I38" si="1">IF(D24="X",J24,(IF(E24="X",J24/2,(IF(F24="X",0,0)))))</f>
        <v>0</v>
      </c>
      <c r="J24" s="24">
        <v>15</v>
      </c>
    </row>
    <row r="25" spans="1:13" ht="56.25">
      <c r="A25" s="30">
        <v>2.2000000000000002</v>
      </c>
      <c r="B25" s="8" t="s">
        <v>57</v>
      </c>
      <c r="C25" s="54" t="s">
        <v>71</v>
      </c>
      <c r="D25" s="43"/>
      <c r="E25" s="44"/>
      <c r="F25" s="43"/>
      <c r="G25" s="45"/>
      <c r="H25" s="12"/>
      <c r="I25" s="18">
        <f t="shared" si="1"/>
        <v>0</v>
      </c>
      <c r="J25" s="24">
        <v>15</v>
      </c>
    </row>
    <row r="26" spans="1:13" ht="75">
      <c r="A26" s="30">
        <v>2.2999999999999998</v>
      </c>
      <c r="B26" s="8" t="s">
        <v>58</v>
      </c>
      <c r="C26" s="54" t="s">
        <v>72</v>
      </c>
      <c r="D26" s="43"/>
      <c r="E26" s="44"/>
      <c r="F26" s="45"/>
      <c r="G26" s="45"/>
      <c r="H26" s="12"/>
      <c r="I26" s="18">
        <f t="shared" si="1"/>
        <v>0</v>
      </c>
      <c r="J26" s="24">
        <f t="shared" ref="J26:J33" si="2">IF(D26="X",10,(IF(E26="X",10,(IF(F26="X",10,(IF(G26="X",0,10)))))))</f>
        <v>10</v>
      </c>
    </row>
    <row r="27" spans="1:13" ht="93.75">
      <c r="A27" s="30">
        <v>2.4</v>
      </c>
      <c r="B27" s="8" t="s">
        <v>59</v>
      </c>
      <c r="C27" s="54" t="s">
        <v>38</v>
      </c>
      <c r="D27" s="43"/>
      <c r="E27" s="43"/>
      <c r="F27" s="43"/>
      <c r="G27" s="45"/>
      <c r="H27" s="12"/>
      <c r="I27" s="18">
        <f t="shared" si="1"/>
        <v>0</v>
      </c>
      <c r="J27" s="24">
        <v>5</v>
      </c>
    </row>
    <row r="28" spans="1:13" ht="56.25">
      <c r="A28" s="30">
        <v>2.5</v>
      </c>
      <c r="B28" s="8" t="s">
        <v>61</v>
      </c>
      <c r="C28" s="54" t="s">
        <v>73</v>
      </c>
      <c r="D28" s="43"/>
      <c r="E28" s="44"/>
      <c r="F28" s="45"/>
      <c r="G28" s="43"/>
      <c r="H28" s="12"/>
      <c r="I28" s="18">
        <f t="shared" si="1"/>
        <v>0</v>
      </c>
      <c r="J28" s="24">
        <f t="shared" si="2"/>
        <v>10</v>
      </c>
    </row>
    <row r="29" spans="1:13" ht="75">
      <c r="A29" s="30">
        <v>2.6</v>
      </c>
      <c r="B29" s="8" t="s">
        <v>62</v>
      </c>
      <c r="C29" s="55" t="s">
        <v>38</v>
      </c>
      <c r="D29" s="43"/>
      <c r="E29" s="44"/>
      <c r="F29" s="45"/>
      <c r="G29" s="45"/>
      <c r="H29" s="12"/>
      <c r="I29" s="18">
        <f t="shared" si="1"/>
        <v>0</v>
      </c>
      <c r="J29" s="24">
        <f t="shared" si="2"/>
        <v>10</v>
      </c>
    </row>
    <row r="30" spans="1:13" ht="75">
      <c r="A30" s="30">
        <v>2.7</v>
      </c>
      <c r="B30" s="3" t="s">
        <v>63</v>
      </c>
      <c r="C30" s="54" t="s">
        <v>50</v>
      </c>
      <c r="D30" s="43"/>
      <c r="E30" s="44"/>
      <c r="F30" s="45"/>
      <c r="G30" s="45"/>
      <c r="H30" s="12"/>
      <c r="I30" s="18">
        <f t="shared" si="1"/>
        <v>0</v>
      </c>
      <c r="J30" s="24">
        <f t="shared" si="2"/>
        <v>10</v>
      </c>
    </row>
    <row r="31" spans="1:13" ht="75">
      <c r="A31" s="30">
        <v>2.8</v>
      </c>
      <c r="B31" s="8" t="s">
        <v>64</v>
      </c>
      <c r="C31" s="55" t="s">
        <v>38</v>
      </c>
      <c r="D31" s="43"/>
      <c r="E31" s="44"/>
      <c r="F31" s="45"/>
      <c r="G31" s="45"/>
      <c r="H31" s="12"/>
      <c r="I31" s="18">
        <f t="shared" si="1"/>
        <v>0</v>
      </c>
      <c r="J31" s="24">
        <f t="shared" si="2"/>
        <v>10</v>
      </c>
    </row>
    <row r="32" spans="1:13">
      <c r="A32" s="30">
        <v>2.9</v>
      </c>
      <c r="B32" s="8" t="s">
        <v>65</v>
      </c>
      <c r="C32" s="54" t="s">
        <v>76</v>
      </c>
      <c r="D32" s="43"/>
      <c r="E32" s="44"/>
      <c r="F32" s="45"/>
      <c r="G32" s="43"/>
      <c r="H32" s="12"/>
      <c r="I32" s="18">
        <f t="shared" si="1"/>
        <v>0</v>
      </c>
      <c r="J32" s="24">
        <f t="shared" si="2"/>
        <v>10</v>
      </c>
    </row>
    <row r="33" spans="1:10" ht="75">
      <c r="A33" s="33">
        <v>2.1</v>
      </c>
      <c r="B33" s="8" t="s">
        <v>66</v>
      </c>
      <c r="C33" s="54" t="s">
        <v>77</v>
      </c>
      <c r="D33" s="43"/>
      <c r="E33" s="44"/>
      <c r="F33" s="45"/>
      <c r="G33" s="43"/>
      <c r="H33" s="12"/>
      <c r="I33" s="18">
        <f t="shared" si="1"/>
        <v>0</v>
      </c>
      <c r="J33" s="24">
        <f t="shared" si="2"/>
        <v>10</v>
      </c>
    </row>
    <row r="34" spans="1:10" ht="56.25">
      <c r="A34" s="33">
        <v>2.11</v>
      </c>
      <c r="B34" s="8" t="s">
        <v>67</v>
      </c>
      <c r="C34" s="54" t="s">
        <v>38</v>
      </c>
      <c r="D34" s="43"/>
      <c r="E34" s="44"/>
      <c r="F34" s="45"/>
      <c r="G34" s="43"/>
      <c r="H34" s="12"/>
      <c r="I34" s="18">
        <f t="shared" si="1"/>
        <v>0</v>
      </c>
      <c r="J34" s="24">
        <v>5</v>
      </c>
    </row>
    <row r="35" spans="1:10" ht="37.5">
      <c r="A35" s="33">
        <v>2.12</v>
      </c>
      <c r="B35" s="8" t="s">
        <v>68</v>
      </c>
      <c r="C35" s="54" t="s">
        <v>78</v>
      </c>
      <c r="D35" s="43"/>
      <c r="E35" s="44"/>
      <c r="F35" s="45"/>
      <c r="G35" s="43"/>
      <c r="H35" s="12"/>
      <c r="I35" s="18">
        <f t="shared" si="1"/>
        <v>0</v>
      </c>
      <c r="J35" s="24">
        <v>10</v>
      </c>
    </row>
    <row r="36" spans="1:10" ht="56.25">
      <c r="A36" s="33">
        <v>2.13</v>
      </c>
      <c r="B36" s="8" t="s">
        <v>149</v>
      </c>
      <c r="C36" s="54" t="s">
        <v>38</v>
      </c>
      <c r="D36" s="43"/>
      <c r="E36" s="44"/>
      <c r="F36" s="45"/>
      <c r="G36" s="43"/>
      <c r="H36" s="12"/>
      <c r="I36" s="18">
        <f t="shared" si="1"/>
        <v>0</v>
      </c>
      <c r="J36" s="24">
        <v>10</v>
      </c>
    </row>
    <row r="37" spans="1:10" ht="56.25">
      <c r="A37" s="33">
        <v>2.14</v>
      </c>
      <c r="B37" s="8" t="s">
        <v>69</v>
      </c>
      <c r="C37" s="54" t="s">
        <v>79</v>
      </c>
      <c r="D37" s="43"/>
      <c r="E37" s="44"/>
      <c r="F37" s="45"/>
      <c r="G37" s="43"/>
      <c r="H37" s="12"/>
      <c r="I37" s="18">
        <f t="shared" si="1"/>
        <v>0</v>
      </c>
      <c r="J37" s="24">
        <v>10</v>
      </c>
    </row>
    <row r="38" spans="1:10">
      <c r="A38" s="33">
        <v>2.15</v>
      </c>
      <c r="B38" s="8" t="s">
        <v>70</v>
      </c>
      <c r="C38" s="55" t="s">
        <v>50</v>
      </c>
      <c r="D38" s="43"/>
      <c r="E38" s="44"/>
      <c r="F38" s="45"/>
      <c r="G38" s="45"/>
      <c r="H38" s="12"/>
      <c r="I38" s="18">
        <f t="shared" si="1"/>
        <v>0</v>
      </c>
      <c r="J38" s="24">
        <f>IF(D38="X",10,(IF(E38="X",10,(IF(F38="X",10,(IF(G38="X",0,10)))))))</f>
        <v>10</v>
      </c>
    </row>
    <row r="39" spans="1:10">
      <c r="A39" s="84"/>
      <c r="B39" s="85"/>
      <c r="C39" s="86"/>
      <c r="D39" s="86"/>
      <c r="E39" s="85"/>
      <c r="F39" s="85"/>
      <c r="G39" s="116"/>
      <c r="H39" s="13" t="s">
        <v>14</v>
      </c>
      <c r="I39" s="19">
        <f>SUM(I24:I38)</f>
        <v>0</v>
      </c>
      <c r="J39" s="27">
        <f>SUM(J24:J38)</f>
        <v>150</v>
      </c>
    </row>
    <row r="40" spans="1:10">
      <c r="A40" s="7"/>
      <c r="B40" s="40"/>
      <c r="C40" s="56"/>
      <c r="D40" s="46"/>
      <c r="E40" s="46"/>
      <c r="F40" s="46"/>
      <c r="G40" s="46"/>
      <c r="H40" s="15"/>
      <c r="I40" s="20"/>
      <c r="J40" s="20"/>
    </row>
    <row r="41" spans="1:10" ht="20.25">
      <c r="A41" s="117" t="s">
        <v>87</v>
      </c>
      <c r="B41" s="120"/>
      <c r="C41" s="120"/>
      <c r="D41" s="120"/>
      <c r="E41" s="120"/>
      <c r="F41" s="120"/>
      <c r="G41" s="120"/>
      <c r="H41" s="120"/>
      <c r="I41" s="120"/>
      <c r="J41" s="121"/>
    </row>
    <row r="42" spans="1:10" s="41" customFormat="1" ht="18">
      <c r="A42" s="122" t="s">
        <v>88</v>
      </c>
      <c r="B42" s="123"/>
      <c r="C42" s="124"/>
      <c r="D42" s="124"/>
      <c r="E42" s="123"/>
      <c r="F42" s="123"/>
      <c r="G42" s="123"/>
      <c r="H42" s="123"/>
      <c r="I42" s="123"/>
      <c r="J42" s="125"/>
    </row>
    <row r="43" spans="1:10" ht="37.5">
      <c r="A43" s="32" t="s">
        <v>15</v>
      </c>
      <c r="B43" s="6" t="s">
        <v>11</v>
      </c>
      <c r="C43" s="53" t="s">
        <v>12</v>
      </c>
      <c r="D43" s="48" t="s">
        <v>0</v>
      </c>
      <c r="E43" s="49" t="s">
        <v>29</v>
      </c>
      <c r="F43" s="50" t="s">
        <v>31</v>
      </c>
      <c r="G43" s="51" t="s">
        <v>60</v>
      </c>
      <c r="H43" s="14" t="s">
        <v>13</v>
      </c>
      <c r="I43" s="14" t="s">
        <v>8</v>
      </c>
      <c r="J43" s="26" t="s">
        <v>10</v>
      </c>
    </row>
    <row r="44" spans="1:10" ht="37.5">
      <c r="A44" s="34">
        <v>3.1</v>
      </c>
      <c r="B44" s="8" t="s">
        <v>150</v>
      </c>
      <c r="C44" s="54" t="s">
        <v>85</v>
      </c>
      <c r="D44" s="43"/>
      <c r="E44" s="44"/>
      <c r="F44" s="45"/>
      <c r="G44" s="45"/>
      <c r="H44" s="12"/>
      <c r="I44" s="18">
        <f t="shared" ref="I44:I49" si="3">IF(D44="X",J44,(IF(E44="X",J44/2,(IF(F44="X",0,0)))))</f>
        <v>0</v>
      </c>
      <c r="J44" s="24">
        <v>20</v>
      </c>
    </row>
    <row r="45" spans="1:10" ht="56.25">
      <c r="A45" s="34">
        <v>3.2</v>
      </c>
      <c r="B45" s="8" t="s">
        <v>151</v>
      </c>
      <c r="C45" s="54" t="s">
        <v>86</v>
      </c>
      <c r="D45" s="43"/>
      <c r="E45" s="44"/>
      <c r="F45" s="45"/>
      <c r="G45" s="45"/>
      <c r="H45" s="12"/>
      <c r="I45" s="18">
        <f t="shared" si="3"/>
        <v>0</v>
      </c>
      <c r="J45" s="24">
        <v>20</v>
      </c>
    </row>
    <row r="46" spans="1:10" ht="56.25">
      <c r="A46" s="34">
        <v>3.3</v>
      </c>
      <c r="B46" s="8" t="s">
        <v>80</v>
      </c>
      <c r="C46" s="55" t="s">
        <v>79</v>
      </c>
      <c r="D46" s="43"/>
      <c r="E46" s="44"/>
      <c r="F46" s="45"/>
      <c r="G46" s="45"/>
      <c r="H46" s="12"/>
      <c r="I46" s="18">
        <f t="shared" si="3"/>
        <v>0</v>
      </c>
      <c r="J46" s="24">
        <f>IF(D46="X",10,(IF(E46="X",10,(IF(F46="X",10,(IF(G46="X",0,10)))))))</f>
        <v>10</v>
      </c>
    </row>
    <row r="47" spans="1:10" ht="37.5">
      <c r="A47" s="34">
        <v>3.4</v>
      </c>
      <c r="B47" s="8" t="s">
        <v>81</v>
      </c>
      <c r="C47" s="54" t="s">
        <v>38</v>
      </c>
      <c r="D47" s="43"/>
      <c r="E47" s="44"/>
      <c r="F47" s="45"/>
      <c r="G47" s="45"/>
      <c r="H47" s="12"/>
      <c r="I47" s="18">
        <f t="shared" si="3"/>
        <v>0</v>
      </c>
      <c r="J47" s="24">
        <v>20</v>
      </c>
    </row>
    <row r="48" spans="1:10">
      <c r="A48" s="34">
        <v>3.5</v>
      </c>
      <c r="B48" s="8" t="s">
        <v>82</v>
      </c>
      <c r="C48" s="54" t="s">
        <v>38</v>
      </c>
      <c r="D48" s="43"/>
      <c r="E48" s="44"/>
      <c r="F48" s="45"/>
      <c r="G48" s="45"/>
      <c r="H48" s="12"/>
      <c r="I48" s="18">
        <f t="shared" si="3"/>
        <v>0</v>
      </c>
      <c r="J48" s="24">
        <f>IF(D48="X",10,(IF(E48="X",10,(IF(F48="X",10,(IF(G48="X",0,10)))))))</f>
        <v>10</v>
      </c>
    </row>
    <row r="49" spans="1:10" ht="37.5">
      <c r="A49" s="34">
        <v>3.6</v>
      </c>
      <c r="B49" s="8" t="s">
        <v>83</v>
      </c>
      <c r="C49" s="54" t="s">
        <v>84</v>
      </c>
      <c r="D49" s="43"/>
      <c r="E49" s="44"/>
      <c r="F49" s="45"/>
      <c r="G49" s="45"/>
      <c r="H49" s="12"/>
      <c r="I49" s="18">
        <f t="shared" si="3"/>
        <v>0</v>
      </c>
      <c r="J49" s="24">
        <v>20</v>
      </c>
    </row>
    <row r="50" spans="1:10">
      <c r="A50" s="84"/>
      <c r="B50" s="85"/>
      <c r="C50" s="86"/>
      <c r="D50" s="86"/>
      <c r="E50" s="85"/>
      <c r="F50" s="85"/>
      <c r="G50" s="116"/>
      <c r="H50" s="13" t="s">
        <v>14</v>
      </c>
      <c r="I50" s="21">
        <f>SUM(I44:I49)</f>
        <v>0</v>
      </c>
      <c r="J50" s="27">
        <f>SUM(J44:J49)</f>
        <v>100</v>
      </c>
    </row>
    <row r="51" spans="1:10">
      <c r="A51" s="31"/>
    </row>
    <row r="52" spans="1:10" ht="20.25">
      <c r="A52" s="105" t="s">
        <v>89</v>
      </c>
      <c r="B52" s="106"/>
      <c r="C52" s="106"/>
      <c r="D52" s="106"/>
      <c r="E52" s="106"/>
      <c r="F52" s="106"/>
      <c r="G52" s="106"/>
      <c r="H52" s="106"/>
      <c r="I52" s="106"/>
      <c r="J52" s="106"/>
    </row>
    <row r="53" spans="1:10" s="41" customFormat="1" ht="18">
      <c r="A53" s="107" t="s">
        <v>16</v>
      </c>
      <c r="B53" s="108"/>
      <c r="C53" s="108"/>
      <c r="D53" s="108"/>
      <c r="E53" s="108"/>
      <c r="F53" s="108"/>
      <c r="G53" s="108"/>
      <c r="H53" s="108"/>
      <c r="I53" s="108"/>
      <c r="J53" s="109"/>
    </row>
    <row r="54" spans="1:10" ht="37.5">
      <c r="A54" s="22" t="s">
        <v>15</v>
      </c>
      <c r="B54" s="9" t="s">
        <v>11</v>
      </c>
      <c r="C54" s="53" t="s">
        <v>12</v>
      </c>
      <c r="D54" s="48" t="s">
        <v>0</v>
      </c>
      <c r="E54" s="48" t="s">
        <v>29</v>
      </c>
      <c r="F54" s="48" t="s">
        <v>31</v>
      </c>
      <c r="G54" s="48" t="s">
        <v>30</v>
      </c>
      <c r="H54" s="9" t="s">
        <v>13</v>
      </c>
      <c r="I54" s="9" t="s">
        <v>8</v>
      </c>
      <c r="J54" s="9" t="s">
        <v>10</v>
      </c>
    </row>
    <row r="55" spans="1:10" ht="75">
      <c r="A55" s="35">
        <v>4.0999999999999996</v>
      </c>
      <c r="B55" s="37" t="s">
        <v>90</v>
      </c>
      <c r="C55" s="55" t="s">
        <v>38</v>
      </c>
      <c r="D55" s="43"/>
      <c r="E55" s="43"/>
      <c r="F55" s="43"/>
      <c r="G55" s="43"/>
      <c r="H55" s="10"/>
      <c r="I55" s="18">
        <f>IF(D55="X",J55,(IF(E55="X",J55/2,(IF(F55="X",0,0)))))</f>
        <v>0</v>
      </c>
      <c r="J55" s="28">
        <v>25</v>
      </c>
    </row>
    <row r="56" spans="1:10" ht="75">
      <c r="A56" s="35">
        <v>4.2</v>
      </c>
      <c r="B56" s="37" t="s">
        <v>91</v>
      </c>
      <c r="C56" s="54" t="s">
        <v>48</v>
      </c>
      <c r="D56" s="43"/>
      <c r="E56" s="43"/>
      <c r="F56" s="43"/>
      <c r="G56" s="43"/>
      <c r="H56" s="10"/>
      <c r="I56" s="18">
        <f>IF(D56="X",J56,(IF(E56="X",J56/2,(IF(F56="X",0,0)))))</f>
        <v>0</v>
      </c>
      <c r="J56" s="28">
        <v>25</v>
      </c>
    </row>
    <row r="57" spans="1:10">
      <c r="A57" s="35">
        <v>4.3</v>
      </c>
      <c r="B57" s="37" t="s">
        <v>92</v>
      </c>
      <c r="C57" s="54" t="s">
        <v>38</v>
      </c>
      <c r="D57" s="43"/>
      <c r="E57" s="43"/>
      <c r="F57" s="43"/>
      <c r="G57" s="43"/>
      <c r="H57" s="10"/>
      <c r="I57" s="18">
        <f>IF(D57="X",J57,(IF(E57="X",J57/2,(IF(F57="X",0,0)))))</f>
        <v>0</v>
      </c>
      <c r="J57" s="28">
        <v>25</v>
      </c>
    </row>
    <row r="58" spans="1:10" ht="37.5">
      <c r="A58" s="35">
        <v>4.4000000000000004</v>
      </c>
      <c r="B58" s="37" t="s">
        <v>152</v>
      </c>
      <c r="C58" s="54" t="s">
        <v>95</v>
      </c>
      <c r="D58" s="43"/>
      <c r="E58" s="43"/>
      <c r="F58" s="43"/>
      <c r="G58" s="43"/>
      <c r="H58" s="10"/>
      <c r="I58" s="18">
        <f>IF(D58="X",J58,(IF(E58="X",J58/2,(IF(F58="X",0,0)))))</f>
        <v>0</v>
      </c>
      <c r="J58" s="28">
        <f>IF(D58="X",15,(IF(E58="X",15,(IF(F58="X",15,(IF(G58="X",0,15)))))))</f>
        <v>15</v>
      </c>
    </row>
    <row r="59" spans="1:10" ht="75">
      <c r="A59" s="35">
        <v>4.5</v>
      </c>
      <c r="B59" s="37" t="s">
        <v>93</v>
      </c>
      <c r="C59" s="54" t="s">
        <v>94</v>
      </c>
      <c r="D59" s="43"/>
      <c r="E59" s="43"/>
      <c r="F59" s="43"/>
      <c r="G59" s="43"/>
      <c r="H59" s="10"/>
      <c r="I59" s="18">
        <f>IF(D59="X",J59,(IF(E59="X",J59/2,(IF(F59="X",0,0)))))</f>
        <v>0</v>
      </c>
      <c r="J59" s="28">
        <v>20</v>
      </c>
    </row>
    <row r="60" spans="1:10">
      <c r="A60" s="96"/>
      <c r="B60" s="96"/>
      <c r="C60" s="96"/>
      <c r="D60" s="96"/>
      <c r="E60" s="96"/>
      <c r="F60" s="96"/>
      <c r="G60" s="96"/>
      <c r="H60" s="16" t="s">
        <v>14</v>
      </c>
      <c r="I60" s="22">
        <f>SUM(I55:I59)</f>
        <v>0</v>
      </c>
      <c r="J60" s="22">
        <f>SUM(J55:J59)</f>
        <v>110</v>
      </c>
    </row>
    <row r="61" spans="1:10">
      <c r="A61" s="36"/>
    </row>
    <row r="62" spans="1:10" ht="20.25">
      <c r="A62" s="117" t="s">
        <v>96</v>
      </c>
      <c r="B62" s="120"/>
      <c r="C62" s="120"/>
      <c r="D62" s="120"/>
      <c r="E62" s="120"/>
      <c r="F62" s="120"/>
      <c r="G62" s="120"/>
      <c r="H62" s="120"/>
      <c r="I62" s="120"/>
      <c r="J62" s="121"/>
    </row>
    <row r="63" spans="1:10" s="41" customFormat="1" ht="18">
      <c r="A63" s="97" t="s">
        <v>21</v>
      </c>
      <c r="B63" s="98"/>
      <c r="C63" s="98"/>
      <c r="D63" s="94"/>
      <c r="E63" s="98"/>
      <c r="F63" s="98"/>
      <c r="G63" s="98"/>
      <c r="H63" s="98"/>
      <c r="I63" s="98"/>
      <c r="J63" s="99"/>
    </row>
    <row r="64" spans="1:10" ht="37.5">
      <c r="A64" s="22" t="s">
        <v>15</v>
      </c>
      <c r="B64" s="9" t="s">
        <v>11</v>
      </c>
      <c r="C64" s="53" t="s">
        <v>12</v>
      </c>
      <c r="D64" s="48" t="s">
        <v>0</v>
      </c>
      <c r="E64" s="48" t="s">
        <v>29</v>
      </c>
      <c r="F64" s="48" t="s">
        <v>31</v>
      </c>
      <c r="G64" s="48" t="s">
        <v>30</v>
      </c>
      <c r="H64" s="9" t="s">
        <v>13</v>
      </c>
      <c r="I64" s="9" t="s">
        <v>8</v>
      </c>
      <c r="J64" s="9" t="s">
        <v>10</v>
      </c>
    </row>
    <row r="65" spans="1:10" ht="56.25">
      <c r="A65" s="57">
        <v>5.0999999999999996</v>
      </c>
      <c r="B65" s="65" t="s">
        <v>157</v>
      </c>
      <c r="C65" s="53" t="s">
        <v>107</v>
      </c>
      <c r="D65" s="66"/>
      <c r="E65" s="48"/>
      <c r="F65" s="48"/>
      <c r="G65" s="48"/>
      <c r="H65" s="9"/>
      <c r="I65" s="9">
        <v>0</v>
      </c>
      <c r="J65" s="9">
        <v>10</v>
      </c>
    </row>
    <row r="66" spans="1:10" ht="37.5">
      <c r="A66" s="30">
        <v>5.2</v>
      </c>
      <c r="B66" s="65" t="s">
        <v>158</v>
      </c>
      <c r="C66" s="53" t="s">
        <v>79</v>
      </c>
      <c r="D66" s="66"/>
      <c r="E66" s="48"/>
      <c r="F66" s="48"/>
      <c r="G66" s="48"/>
      <c r="H66" s="9"/>
      <c r="I66" s="9">
        <v>0</v>
      </c>
      <c r="J66" s="9">
        <v>10</v>
      </c>
    </row>
    <row r="67" spans="1:10" ht="56.25">
      <c r="A67" s="30">
        <v>5.3</v>
      </c>
      <c r="B67" s="65" t="s">
        <v>159</v>
      </c>
      <c r="C67" s="53" t="s">
        <v>97</v>
      </c>
      <c r="D67" s="66"/>
      <c r="E67" s="48"/>
      <c r="F67" s="48"/>
      <c r="G67" s="48"/>
      <c r="H67" s="9"/>
      <c r="I67" s="9">
        <v>0</v>
      </c>
      <c r="J67" s="9">
        <v>10</v>
      </c>
    </row>
    <row r="68" spans="1:10" ht="37.5">
      <c r="A68" s="30">
        <v>5.4</v>
      </c>
      <c r="B68" s="65" t="s">
        <v>99</v>
      </c>
      <c r="C68" s="53" t="s">
        <v>106</v>
      </c>
      <c r="D68" s="66"/>
      <c r="E68" s="48"/>
      <c r="F68" s="48"/>
      <c r="G68" s="48"/>
      <c r="H68" s="9"/>
      <c r="I68" s="9">
        <v>0</v>
      </c>
      <c r="J68" s="9">
        <v>10</v>
      </c>
    </row>
    <row r="69" spans="1:10" ht="56.25">
      <c r="A69" s="30">
        <v>5.5</v>
      </c>
      <c r="B69" s="65" t="s">
        <v>153</v>
      </c>
      <c r="C69" s="53" t="s">
        <v>98</v>
      </c>
      <c r="D69" s="66"/>
      <c r="E69" s="48"/>
      <c r="F69" s="48"/>
      <c r="G69" s="48"/>
      <c r="H69" s="9"/>
      <c r="I69" s="9">
        <v>0</v>
      </c>
      <c r="J69" s="9">
        <v>10</v>
      </c>
    </row>
    <row r="70" spans="1:10">
      <c r="A70" s="30">
        <v>5.6</v>
      </c>
      <c r="B70" s="65" t="s">
        <v>146</v>
      </c>
      <c r="C70" s="53" t="s">
        <v>38</v>
      </c>
      <c r="D70" s="66"/>
      <c r="E70" s="48"/>
      <c r="F70" s="48"/>
      <c r="G70" s="48"/>
      <c r="H70" s="9"/>
      <c r="I70" s="9">
        <v>0</v>
      </c>
      <c r="J70" s="9">
        <v>10</v>
      </c>
    </row>
    <row r="71" spans="1:10" ht="37.5">
      <c r="A71" s="30">
        <v>5.7</v>
      </c>
      <c r="B71" s="65" t="s">
        <v>100</v>
      </c>
      <c r="C71" s="53" t="s">
        <v>105</v>
      </c>
      <c r="D71" s="66"/>
      <c r="E71" s="48"/>
      <c r="F71" s="48"/>
      <c r="G71" s="48"/>
      <c r="H71" s="9"/>
      <c r="I71" s="9">
        <v>0</v>
      </c>
      <c r="J71" s="9">
        <v>10</v>
      </c>
    </row>
    <row r="72" spans="1:10" ht="37.5">
      <c r="A72" s="30">
        <v>5.8</v>
      </c>
      <c r="B72" s="65" t="s">
        <v>101</v>
      </c>
      <c r="C72" s="53" t="s">
        <v>38</v>
      </c>
      <c r="D72" s="66"/>
      <c r="E72" s="48"/>
      <c r="F72" s="48"/>
      <c r="G72" s="48"/>
      <c r="H72" s="9"/>
      <c r="I72" s="9">
        <v>0</v>
      </c>
      <c r="J72" s="9">
        <v>10</v>
      </c>
    </row>
    <row r="73" spans="1:10" ht="37.5">
      <c r="A73" s="30">
        <v>5.9</v>
      </c>
      <c r="B73" s="65" t="s">
        <v>154</v>
      </c>
      <c r="C73" s="53" t="s">
        <v>38</v>
      </c>
      <c r="D73" s="66"/>
      <c r="E73" s="48"/>
      <c r="F73" s="48"/>
      <c r="G73" s="48"/>
      <c r="H73" s="9"/>
      <c r="I73" s="9">
        <v>0</v>
      </c>
      <c r="J73" s="9">
        <v>10</v>
      </c>
    </row>
    <row r="74" spans="1:10">
      <c r="A74" s="63">
        <v>5.0999999999999996</v>
      </c>
      <c r="B74" s="65" t="s">
        <v>155</v>
      </c>
      <c r="C74" s="53" t="s">
        <v>38</v>
      </c>
      <c r="D74" s="66"/>
      <c r="E74" s="48"/>
      <c r="F74" s="48"/>
      <c r="G74" s="48"/>
      <c r="H74" s="9"/>
      <c r="I74" s="9">
        <v>0</v>
      </c>
      <c r="J74" s="9">
        <v>10</v>
      </c>
    </row>
    <row r="75" spans="1:10">
      <c r="A75" s="64">
        <v>5.1100000000000003</v>
      </c>
      <c r="B75" s="58" t="s">
        <v>23</v>
      </c>
      <c r="C75" s="53" t="s">
        <v>38</v>
      </c>
      <c r="D75" s="67"/>
      <c r="E75" s="59"/>
      <c r="F75" s="59"/>
      <c r="G75" s="60"/>
      <c r="H75" s="61"/>
      <c r="I75" s="62">
        <f>IF(D75="X",J75,(IF(E75="X",J75/2,(IF(F75="X",0,0)))))</f>
        <v>0</v>
      </c>
      <c r="J75" s="9">
        <v>10</v>
      </c>
    </row>
    <row r="76" spans="1:10" ht="93.75">
      <c r="A76" s="33">
        <v>5.12</v>
      </c>
      <c r="B76" s="8" t="s">
        <v>160</v>
      </c>
      <c r="C76" s="53" t="s">
        <v>104</v>
      </c>
      <c r="D76" s="68"/>
      <c r="E76" s="47"/>
      <c r="F76" s="47"/>
      <c r="G76" s="45"/>
      <c r="H76" s="12"/>
      <c r="I76" s="18">
        <f>IF(D76="X",J76,(IF(E76="X",J76/2,(IF(F76="X",0,0)))))</f>
        <v>0</v>
      </c>
      <c r="J76" s="9">
        <v>10</v>
      </c>
    </row>
    <row r="77" spans="1:10" ht="37.5">
      <c r="A77" s="33">
        <v>5.13</v>
      </c>
      <c r="B77" s="8" t="s">
        <v>102</v>
      </c>
      <c r="C77" s="53" t="s">
        <v>38</v>
      </c>
      <c r="D77" s="68"/>
      <c r="E77" s="47"/>
      <c r="F77" s="47"/>
      <c r="G77" s="45"/>
      <c r="H77" s="12"/>
      <c r="I77" s="18">
        <f>IF(D77="X",J77,(IF(E77="X",J77/2,(IF(F77="X",0,0)))))</f>
        <v>0</v>
      </c>
      <c r="J77" s="9">
        <v>10</v>
      </c>
    </row>
    <row r="78" spans="1:10">
      <c r="A78" s="33">
        <v>5.14</v>
      </c>
      <c r="B78" s="8" t="s">
        <v>103</v>
      </c>
      <c r="C78" s="53" t="s">
        <v>38</v>
      </c>
      <c r="D78" s="68"/>
      <c r="E78" s="47"/>
      <c r="F78" s="47"/>
      <c r="G78" s="45"/>
      <c r="H78" s="12"/>
      <c r="I78" s="18">
        <f>IF(D78="X",J78,(IF(E78="X",J78/2,(IF(F78="X",0,0)))))</f>
        <v>0</v>
      </c>
      <c r="J78" s="9">
        <v>10</v>
      </c>
    </row>
    <row r="79" spans="1:10">
      <c r="A79" s="33">
        <v>5.15</v>
      </c>
      <c r="B79" s="8" t="s">
        <v>156</v>
      </c>
      <c r="C79" s="53" t="s">
        <v>50</v>
      </c>
      <c r="D79" s="68"/>
      <c r="E79" s="47"/>
      <c r="F79" s="47"/>
      <c r="G79" s="45"/>
      <c r="H79" s="12"/>
      <c r="I79" s="18">
        <f>IF(D79="X",J79,(IF(E79="X",J79/2,(IF(F79="X",0,0)))))</f>
        <v>0</v>
      </c>
      <c r="J79" s="9">
        <v>10</v>
      </c>
    </row>
    <row r="80" spans="1:10">
      <c r="A80" s="84"/>
      <c r="B80" s="85"/>
      <c r="C80" s="86"/>
      <c r="D80" s="86"/>
      <c r="E80" s="85"/>
      <c r="F80" s="85"/>
      <c r="G80" s="116"/>
      <c r="H80" s="13" t="s">
        <v>14</v>
      </c>
      <c r="I80" s="19">
        <f>SUM(I65:I79)</f>
        <v>0</v>
      </c>
      <c r="J80" s="27">
        <f>SUM(J65:J79)</f>
        <v>150</v>
      </c>
    </row>
    <row r="81" spans="1:10">
      <c r="A81" s="31"/>
    </row>
    <row r="82" spans="1:10" ht="20.25">
      <c r="A82" s="100" t="s">
        <v>108</v>
      </c>
      <c r="B82" s="101"/>
      <c r="C82" s="101"/>
      <c r="D82" s="101"/>
      <c r="E82" s="101"/>
      <c r="F82" s="101"/>
      <c r="G82" s="101"/>
      <c r="H82" s="101"/>
      <c r="I82" s="101"/>
      <c r="J82" s="101"/>
    </row>
    <row r="83" spans="1:10" s="41" customFormat="1" ht="18">
      <c r="A83" s="102" t="s">
        <v>109</v>
      </c>
      <c r="B83" s="103"/>
      <c r="C83" s="103"/>
      <c r="D83" s="103"/>
      <c r="E83" s="103"/>
      <c r="F83" s="103"/>
      <c r="G83" s="103"/>
      <c r="H83" s="103"/>
      <c r="I83" s="103"/>
      <c r="J83" s="104"/>
    </row>
    <row r="84" spans="1:10" ht="37.5">
      <c r="A84" s="22" t="s">
        <v>15</v>
      </c>
      <c r="B84" s="9" t="s">
        <v>11</v>
      </c>
      <c r="C84" s="53" t="s">
        <v>12</v>
      </c>
      <c r="D84" s="48" t="s">
        <v>0</v>
      </c>
      <c r="E84" s="48" t="s">
        <v>29</v>
      </c>
      <c r="F84" s="48" t="s">
        <v>31</v>
      </c>
      <c r="G84" s="48" t="s">
        <v>30</v>
      </c>
      <c r="H84" s="9" t="s">
        <v>13</v>
      </c>
      <c r="I84" s="9" t="s">
        <v>8</v>
      </c>
      <c r="J84" s="9" t="s">
        <v>10</v>
      </c>
    </row>
    <row r="85" spans="1:10" ht="37.5">
      <c r="A85" s="35">
        <v>6.1</v>
      </c>
      <c r="B85" s="37" t="s">
        <v>110</v>
      </c>
      <c r="C85" s="55" t="s">
        <v>79</v>
      </c>
      <c r="D85" s="43"/>
      <c r="E85" s="43"/>
      <c r="F85" s="43"/>
      <c r="G85" s="43"/>
      <c r="H85" s="10"/>
      <c r="I85" s="18">
        <f t="shared" ref="I85:I93" si="4">IF(D85="X",J85,(IF(E85="X",J85/2,(IF(F85="X",0,0)))))</f>
        <v>0</v>
      </c>
      <c r="J85" s="28">
        <f>IF(D85="X",10,(IF(E85="X",10,(IF(F85="X",10,(IF(G85="X",0,10)))))))</f>
        <v>10</v>
      </c>
    </row>
    <row r="86" spans="1:10" ht="75">
      <c r="A86" s="35">
        <v>6.2</v>
      </c>
      <c r="B86" s="37" t="s">
        <v>111</v>
      </c>
      <c r="C86" s="54" t="s">
        <v>38</v>
      </c>
      <c r="D86" s="43"/>
      <c r="E86" s="43"/>
      <c r="F86" s="43"/>
      <c r="G86" s="43"/>
      <c r="H86" s="10"/>
      <c r="I86" s="18">
        <f t="shared" si="4"/>
        <v>0</v>
      </c>
      <c r="J86" s="28">
        <v>15</v>
      </c>
    </row>
    <row r="87" spans="1:10" ht="56.25">
      <c r="A87" s="35">
        <v>6.3</v>
      </c>
      <c r="B87" s="37" t="s">
        <v>112</v>
      </c>
      <c r="C87" s="54" t="s">
        <v>19</v>
      </c>
      <c r="D87" s="43"/>
      <c r="E87" s="43"/>
      <c r="F87" s="43"/>
      <c r="G87" s="43"/>
      <c r="H87" s="10"/>
      <c r="I87" s="18">
        <f t="shared" si="4"/>
        <v>0</v>
      </c>
      <c r="J87" s="28">
        <v>20</v>
      </c>
    </row>
    <row r="88" spans="1:10" ht="37.5">
      <c r="A88" s="35">
        <v>6.4</v>
      </c>
      <c r="B88" s="37" t="s">
        <v>113</v>
      </c>
      <c r="C88" s="54" t="s">
        <v>38</v>
      </c>
      <c r="D88" s="43"/>
      <c r="E88" s="43"/>
      <c r="F88" s="43"/>
      <c r="G88" s="43"/>
      <c r="H88" s="10"/>
      <c r="I88" s="18">
        <f t="shared" si="4"/>
        <v>0</v>
      </c>
      <c r="J88" s="28">
        <v>15</v>
      </c>
    </row>
    <row r="89" spans="1:10" ht="37.5">
      <c r="A89" s="35">
        <v>6.5</v>
      </c>
      <c r="B89" s="37" t="s">
        <v>24</v>
      </c>
      <c r="C89" s="54" t="s">
        <v>38</v>
      </c>
      <c r="D89" s="43"/>
      <c r="E89" s="43"/>
      <c r="F89" s="43"/>
      <c r="G89" s="43"/>
      <c r="H89" s="10"/>
      <c r="I89" s="18">
        <f t="shared" si="4"/>
        <v>0</v>
      </c>
      <c r="J89" s="28">
        <f>IF(D89="X",10,(IF(E89="X",10,(IF(F89="X",10,(IF(G89="X",0,10)))))))</f>
        <v>10</v>
      </c>
    </row>
    <row r="90" spans="1:10" ht="37.5">
      <c r="A90" s="35">
        <v>6.6</v>
      </c>
      <c r="B90" s="37" t="s">
        <v>25</v>
      </c>
      <c r="C90" s="54" t="s">
        <v>38</v>
      </c>
      <c r="D90" s="43"/>
      <c r="E90" s="43"/>
      <c r="F90" s="43"/>
      <c r="G90" s="43"/>
      <c r="H90" s="10"/>
      <c r="I90" s="18">
        <f t="shared" si="4"/>
        <v>0</v>
      </c>
      <c r="J90" s="28">
        <v>15</v>
      </c>
    </row>
    <row r="91" spans="1:10" ht="56.25">
      <c r="A91" s="35">
        <v>6.7</v>
      </c>
      <c r="B91" s="37" t="s">
        <v>114</v>
      </c>
      <c r="C91" s="54" t="s">
        <v>118</v>
      </c>
      <c r="D91" s="43"/>
      <c r="E91" s="43"/>
      <c r="F91" s="43"/>
      <c r="G91" s="43"/>
      <c r="H91" s="10"/>
      <c r="I91" s="18">
        <f t="shared" si="4"/>
        <v>0</v>
      </c>
      <c r="J91" s="28">
        <v>15</v>
      </c>
    </row>
    <row r="92" spans="1:10" ht="56.25">
      <c r="A92" s="35">
        <v>6.8</v>
      </c>
      <c r="B92" s="37" t="s">
        <v>115</v>
      </c>
      <c r="C92" s="54" t="s">
        <v>50</v>
      </c>
      <c r="D92" s="43"/>
      <c r="E92" s="43"/>
      <c r="F92" s="43"/>
      <c r="G92" s="43"/>
      <c r="H92" s="10"/>
      <c r="I92" s="18">
        <f t="shared" si="4"/>
        <v>0</v>
      </c>
      <c r="J92" s="28">
        <f>IF(D92="X",10,(IF(E92="X",10,(IF(F92="X",10,(IF(G92="X",0,10)))))))</f>
        <v>10</v>
      </c>
    </row>
    <row r="93" spans="1:10" ht="75">
      <c r="A93" s="35">
        <v>6.9</v>
      </c>
      <c r="B93" s="37" t="s">
        <v>116</v>
      </c>
      <c r="C93" s="54" t="s">
        <v>117</v>
      </c>
      <c r="D93" s="43"/>
      <c r="E93" s="43"/>
      <c r="F93" s="43"/>
      <c r="G93" s="43"/>
      <c r="H93" s="10"/>
      <c r="I93" s="18">
        <f t="shared" si="4"/>
        <v>0</v>
      </c>
      <c r="J93" s="28">
        <f>IF(D93="X",10,(IF(E93="X",10,(IF(F93="X",10,(IF(G93="X",0,10)))))))</f>
        <v>10</v>
      </c>
    </row>
    <row r="94" spans="1:10">
      <c r="A94" s="96"/>
      <c r="B94" s="96"/>
      <c r="C94" s="96"/>
      <c r="D94" s="96"/>
      <c r="E94" s="96"/>
      <c r="F94" s="96"/>
      <c r="G94" s="96"/>
      <c r="H94" s="16" t="s">
        <v>14</v>
      </c>
      <c r="I94" s="22">
        <f>SUM(I85:I93)</f>
        <v>0</v>
      </c>
      <c r="J94" s="22">
        <f>SUM(J85:J93)</f>
        <v>120</v>
      </c>
    </row>
    <row r="95" spans="1:10">
      <c r="A95" s="31"/>
    </row>
    <row r="96" spans="1:10" ht="20.25">
      <c r="A96" s="105" t="s">
        <v>119</v>
      </c>
      <c r="B96" s="106"/>
      <c r="C96" s="106"/>
      <c r="D96" s="106"/>
      <c r="E96" s="106"/>
      <c r="F96" s="106"/>
      <c r="G96" s="106"/>
      <c r="H96" s="106"/>
      <c r="I96" s="106"/>
      <c r="J96" s="106"/>
    </row>
    <row r="97" spans="1:10" s="41" customFormat="1" ht="18">
      <c r="A97" s="113" t="s">
        <v>17</v>
      </c>
      <c r="B97" s="114"/>
      <c r="C97" s="114"/>
      <c r="D97" s="114"/>
      <c r="E97" s="114"/>
      <c r="F97" s="114"/>
      <c r="G97" s="114"/>
      <c r="H97" s="114"/>
      <c r="I97" s="114"/>
      <c r="J97" s="115"/>
    </row>
    <row r="98" spans="1:10" ht="37.5">
      <c r="A98" s="22" t="s">
        <v>15</v>
      </c>
      <c r="B98" s="9" t="s">
        <v>11</v>
      </c>
      <c r="C98" s="53" t="s">
        <v>12</v>
      </c>
      <c r="D98" s="48" t="s">
        <v>0</v>
      </c>
      <c r="E98" s="48" t="s">
        <v>29</v>
      </c>
      <c r="F98" s="48" t="s">
        <v>31</v>
      </c>
      <c r="G98" s="48" t="s">
        <v>30</v>
      </c>
      <c r="H98" s="9" t="s">
        <v>13</v>
      </c>
      <c r="I98" s="9" t="s">
        <v>8</v>
      </c>
      <c r="J98" s="9" t="s">
        <v>10</v>
      </c>
    </row>
    <row r="99" spans="1:10" ht="37.5">
      <c r="A99" s="35">
        <v>7.1</v>
      </c>
      <c r="B99" s="37" t="s">
        <v>120</v>
      </c>
      <c r="C99" s="55" t="s">
        <v>79</v>
      </c>
      <c r="D99" s="43"/>
      <c r="E99" s="43"/>
      <c r="F99" s="45"/>
      <c r="G99" s="45"/>
      <c r="H99" s="10"/>
      <c r="I99" s="18">
        <f t="shared" ref="I99:I104" si="5">IF(D99="X",J99,(IF(E99="X",J99/2,(IF(F99="X",0,0)))))</f>
        <v>0</v>
      </c>
      <c r="J99" s="28">
        <v>10</v>
      </c>
    </row>
    <row r="100" spans="1:10" ht="37.5">
      <c r="A100" s="35">
        <v>7.2</v>
      </c>
      <c r="B100" s="37" t="s">
        <v>121</v>
      </c>
      <c r="C100" s="54" t="s">
        <v>38</v>
      </c>
      <c r="D100" s="43"/>
      <c r="E100" s="43"/>
      <c r="F100" s="45"/>
      <c r="G100" s="43"/>
      <c r="H100" s="10"/>
      <c r="I100" s="18">
        <f t="shared" si="5"/>
        <v>0</v>
      </c>
      <c r="J100" s="28">
        <v>10</v>
      </c>
    </row>
    <row r="101" spans="1:10" ht="37.5">
      <c r="A101" s="35">
        <v>7.3</v>
      </c>
      <c r="B101" s="37" t="s">
        <v>122</v>
      </c>
      <c r="C101" s="55" t="s">
        <v>79</v>
      </c>
      <c r="D101" s="43"/>
      <c r="E101" s="43"/>
      <c r="F101" s="45"/>
      <c r="G101" s="45"/>
      <c r="H101" s="10"/>
      <c r="I101" s="18">
        <f t="shared" si="5"/>
        <v>0</v>
      </c>
      <c r="J101" s="28">
        <v>5</v>
      </c>
    </row>
    <row r="102" spans="1:10">
      <c r="A102" s="35">
        <v>7.4</v>
      </c>
      <c r="B102" s="37" t="s">
        <v>22</v>
      </c>
      <c r="C102" s="54" t="s">
        <v>38</v>
      </c>
      <c r="D102" s="43"/>
      <c r="E102" s="43"/>
      <c r="F102" s="45"/>
      <c r="G102" s="45"/>
      <c r="H102" s="10"/>
      <c r="I102" s="18">
        <f t="shared" si="5"/>
        <v>0</v>
      </c>
      <c r="J102" s="28">
        <v>5</v>
      </c>
    </row>
    <row r="103" spans="1:10" ht="37.5">
      <c r="A103" s="35">
        <v>7.5</v>
      </c>
      <c r="B103" s="37" t="s">
        <v>123</v>
      </c>
      <c r="C103" s="54" t="s">
        <v>38</v>
      </c>
      <c r="D103" s="43"/>
      <c r="E103" s="43"/>
      <c r="F103" s="45"/>
      <c r="G103" s="45"/>
      <c r="H103" s="12"/>
      <c r="I103" s="18">
        <f t="shared" si="5"/>
        <v>0</v>
      </c>
      <c r="J103" s="28">
        <v>10</v>
      </c>
    </row>
    <row r="104" spans="1:10" ht="75">
      <c r="A104" s="35">
        <v>7.6</v>
      </c>
      <c r="B104" s="37" t="s">
        <v>124</v>
      </c>
      <c r="C104" s="54" t="s">
        <v>125</v>
      </c>
      <c r="D104" s="43"/>
      <c r="E104" s="43"/>
      <c r="F104" s="45"/>
      <c r="G104" s="45"/>
      <c r="H104" s="10"/>
      <c r="I104" s="18">
        <f t="shared" si="5"/>
        <v>0</v>
      </c>
      <c r="J104" s="28">
        <v>10</v>
      </c>
    </row>
    <row r="105" spans="1:10">
      <c r="A105" s="96"/>
      <c r="B105" s="96"/>
      <c r="C105" s="96"/>
      <c r="D105" s="96"/>
      <c r="E105" s="96"/>
      <c r="F105" s="96"/>
      <c r="G105" s="96"/>
      <c r="H105" s="16" t="s">
        <v>14</v>
      </c>
      <c r="I105" s="22">
        <f>SUM(I99:I104)</f>
        <v>0</v>
      </c>
      <c r="J105" s="22">
        <f>SUM(J99:J104)</f>
        <v>50</v>
      </c>
    </row>
    <row r="106" spans="1:10">
      <c r="A106" s="31"/>
    </row>
    <row r="107" spans="1:10" ht="20.25">
      <c r="A107" s="105" t="s">
        <v>126</v>
      </c>
      <c r="B107" s="106"/>
      <c r="C107" s="106"/>
      <c r="D107" s="106"/>
      <c r="E107" s="106"/>
      <c r="F107" s="106"/>
      <c r="G107" s="106"/>
      <c r="H107" s="106"/>
      <c r="I107" s="106"/>
      <c r="J107" s="106"/>
    </row>
    <row r="108" spans="1:10" ht="15">
      <c r="A108" s="110" t="s">
        <v>127</v>
      </c>
      <c r="B108" s="111"/>
      <c r="C108" s="111"/>
      <c r="D108" s="111"/>
      <c r="E108" s="111"/>
      <c r="F108" s="111"/>
      <c r="G108" s="111"/>
      <c r="H108" s="111"/>
      <c r="I108" s="111"/>
      <c r="J108" s="112"/>
    </row>
    <row r="109" spans="1:10" ht="37.5">
      <c r="A109" s="22" t="s">
        <v>15</v>
      </c>
      <c r="B109" s="9" t="s">
        <v>11</v>
      </c>
      <c r="C109" s="53" t="s">
        <v>12</v>
      </c>
      <c r="D109" s="48" t="s">
        <v>0</v>
      </c>
      <c r="E109" s="48" t="s">
        <v>29</v>
      </c>
      <c r="F109" s="48" t="s">
        <v>31</v>
      </c>
      <c r="G109" s="48" t="s">
        <v>30</v>
      </c>
      <c r="H109" s="9" t="s">
        <v>13</v>
      </c>
      <c r="I109" s="9" t="s">
        <v>8</v>
      </c>
      <c r="J109" s="9" t="s">
        <v>10</v>
      </c>
    </row>
    <row r="110" spans="1:10" ht="56.25">
      <c r="A110" s="35">
        <v>8.1</v>
      </c>
      <c r="B110" s="37" t="s">
        <v>128</v>
      </c>
      <c r="C110" s="54" t="s">
        <v>74</v>
      </c>
      <c r="D110" s="43"/>
      <c r="E110" s="43"/>
      <c r="F110" s="43"/>
      <c r="G110" s="43"/>
      <c r="H110" s="10"/>
      <c r="I110" s="18">
        <f t="shared" ref="I110:I116" si="6">IF(D110="X",J110,(IF(E110="X",J110/2,(IF(F110="X",0,0)))))</f>
        <v>0</v>
      </c>
      <c r="J110" s="28">
        <f>IF(D110="X",10,(IF(E110="X",10,(IF(F110="X",10,(IF(G110="X",0,10)))))))</f>
        <v>10</v>
      </c>
    </row>
    <row r="111" spans="1:10" ht="37.5">
      <c r="A111" s="35">
        <v>8.1999999999999993</v>
      </c>
      <c r="B111" s="37" t="s">
        <v>129</v>
      </c>
      <c r="C111" s="54" t="s">
        <v>74</v>
      </c>
      <c r="D111" s="43"/>
      <c r="E111" s="43"/>
      <c r="F111" s="43"/>
      <c r="G111" s="43"/>
      <c r="H111" s="10"/>
      <c r="I111" s="18">
        <f t="shared" si="6"/>
        <v>0</v>
      </c>
      <c r="J111" s="28">
        <f t="shared" ref="J111:J116" si="7">IF(D111="X",10,(IF(E111="X",10,(IF(F111="X",10,(IF(G111="X",0,10)))))))</f>
        <v>10</v>
      </c>
    </row>
    <row r="112" spans="1:10" ht="37.5">
      <c r="A112" s="35">
        <v>8.3000000000000007</v>
      </c>
      <c r="B112" s="37" t="s">
        <v>161</v>
      </c>
      <c r="C112" s="54" t="s">
        <v>79</v>
      </c>
      <c r="D112" s="43"/>
      <c r="E112" s="43"/>
      <c r="F112" s="43"/>
      <c r="G112" s="43"/>
      <c r="H112" s="10"/>
      <c r="I112" s="18">
        <f t="shared" si="6"/>
        <v>0</v>
      </c>
      <c r="J112" s="28">
        <f>IF(D112="X",5,(IF(E112="X",5,(IF(F112="X",5,(IF(G112="X",0,5)))))))</f>
        <v>5</v>
      </c>
    </row>
    <row r="113" spans="1:10" ht="56.25">
      <c r="A113" s="35">
        <v>8.4</v>
      </c>
      <c r="B113" s="37" t="s">
        <v>130</v>
      </c>
      <c r="C113" s="54" t="s">
        <v>79</v>
      </c>
      <c r="D113" s="43"/>
      <c r="E113" s="43"/>
      <c r="F113" s="43"/>
      <c r="G113" s="43"/>
      <c r="H113" s="10"/>
      <c r="I113" s="18">
        <f t="shared" si="6"/>
        <v>0</v>
      </c>
      <c r="J113" s="28">
        <v>10</v>
      </c>
    </row>
    <row r="114" spans="1:10" ht="56.25">
      <c r="A114" s="35">
        <v>8.5</v>
      </c>
      <c r="B114" s="37" t="s">
        <v>131</v>
      </c>
      <c r="C114" s="54" t="s">
        <v>79</v>
      </c>
      <c r="D114" s="43"/>
      <c r="E114" s="43"/>
      <c r="F114" s="43"/>
      <c r="G114" s="43"/>
      <c r="H114" s="10"/>
      <c r="I114" s="18">
        <f t="shared" si="6"/>
        <v>0</v>
      </c>
      <c r="J114" s="28">
        <f t="shared" si="7"/>
        <v>10</v>
      </c>
    </row>
    <row r="115" spans="1:10" ht="37.5">
      <c r="A115" s="35">
        <v>8.6</v>
      </c>
      <c r="B115" s="37" t="s">
        <v>20</v>
      </c>
      <c r="C115" s="54" t="s">
        <v>79</v>
      </c>
      <c r="D115" s="43"/>
      <c r="E115" s="43"/>
      <c r="F115" s="43"/>
      <c r="G115" s="43"/>
      <c r="H115" s="10"/>
      <c r="I115" s="18">
        <v>0</v>
      </c>
      <c r="J115" s="28">
        <v>5</v>
      </c>
    </row>
    <row r="116" spans="1:10" ht="56.25">
      <c r="A116" s="35">
        <v>8.6999999999999993</v>
      </c>
      <c r="B116" s="37" t="s">
        <v>132</v>
      </c>
      <c r="C116" s="54" t="s">
        <v>50</v>
      </c>
      <c r="D116" s="43"/>
      <c r="E116" s="43"/>
      <c r="F116" s="43"/>
      <c r="G116" s="43"/>
      <c r="H116" s="10"/>
      <c r="I116" s="18">
        <f t="shared" si="6"/>
        <v>0</v>
      </c>
      <c r="J116" s="28">
        <f t="shared" si="7"/>
        <v>10</v>
      </c>
    </row>
    <row r="117" spans="1:10">
      <c r="A117" s="96"/>
      <c r="B117" s="96"/>
      <c r="C117" s="96"/>
      <c r="D117" s="96"/>
      <c r="E117" s="96"/>
      <c r="F117" s="96"/>
      <c r="G117" s="96"/>
      <c r="H117" s="16" t="s">
        <v>14</v>
      </c>
      <c r="I117" s="22">
        <f>SUM(I110:I116)</f>
        <v>0</v>
      </c>
      <c r="J117" s="22">
        <f>SUM(J110:J116)</f>
        <v>60</v>
      </c>
    </row>
    <row r="118" spans="1:10">
      <c r="A118" s="31"/>
    </row>
    <row r="119" spans="1:10" ht="20.25">
      <c r="A119" s="105" t="s">
        <v>134</v>
      </c>
      <c r="B119" s="106"/>
      <c r="C119" s="106"/>
      <c r="D119" s="106"/>
      <c r="E119" s="106"/>
      <c r="F119" s="106"/>
      <c r="G119" s="106"/>
      <c r="H119" s="106"/>
      <c r="I119" s="106"/>
      <c r="J119" s="106"/>
    </row>
    <row r="120" spans="1:10" s="41" customFormat="1" ht="50.25" customHeight="1">
      <c r="A120" s="107" t="s">
        <v>26</v>
      </c>
      <c r="B120" s="108"/>
      <c r="C120" s="108"/>
      <c r="D120" s="108"/>
      <c r="E120" s="108"/>
      <c r="F120" s="108"/>
      <c r="G120" s="108"/>
      <c r="H120" s="108"/>
      <c r="I120" s="108"/>
      <c r="J120" s="109"/>
    </row>
    <row r="121" spans="1:10" ht="37.5">
      <c r="A121" s="22" t="s">
        <v>15</v>
      </c>
      <c r="B121" s="9" t="s">
        <v>11</v>
      </c>
      <c r="C121" s="53" t="s">
        <v>12</v>
      </c>
      <c r="D121" s="48" t="s">
        <v>0</v>
      </c>
      <c r="E121" s="48" t="s">
        <v>29</v>
      </c>
      <c r="F121" s="48" t="s">
        <v>31</v>
      </c>
      <c r="G121" s="48" t="s">
        <v>30</v>
      </c>
      <c r="H121" s="9" t="s">
        <v>13</v>
      </c>
      <c r="I121" s="9" t="s">
        <v>8</v>
      </c>
      <c r="J121" s="9" t="s">
        <v>10</v>
      </c>
    </row>
    <row r="122" spans="1:10" ht="56.25">
      <c r="A122" s="35">
        <v>9.1</v>
      </c>
      <c r="B122" s="37" t="s">
        <v>135</v>
      </c>
      <c r="C122" s="53" t="s">
        <v>133</v>
      </c>
      <c r="D122" s="43"/>
      <c r="E122" s="43"/>
      <c r="F122" s="43"/>
      <c r="G122" s="43"/>
      <c r="H122" s="10"/>
      <c r="I122" s="18">
        <f>IF(D122="X",J122,(IF(E122="X",J122/2,(IF(F122="X",0,0)))))</f>
        <v>0</v>
      </c>
      <c r="J122" s="28">
        <v>25</v>
      </c>
    </row>
    <row r="123" spans="1:10" ht="37.5">
      <c r="A123" s="35">
        <v>9.1999999999999993</v>
      </c>
      <c r="B123" s="37" t="s">
        <v>136</v>
      </c>
      <c r="C123" s="54" t="s">
        <v>74</v>
      </c>
      <c r="D123" s="43"/>
      <c r="E123" s="43"/>
      <c r="F123" s="43"/>
      <c r="G123" s="43"/>
      <c r="H123" s="10"/>
      <c r="I123" s="18">
        <f>IF(D123="X",J123,(IF(E123="X",J123/2,(IF(F123="X",0,0)))))</f>
        <v>0</v>
      </c>
      <c r="J123" s="28">
        <v>25</v>
      </c>
    </row>
    <row r="124" spans="1:10" ht="93.75">
      <c r="A124" s="35">
        <v>9.3000000000000007</v>
      </c>
      <c r="B124" s="37" t="s">
        <v>164</v>
      </c>
      <c r="C124" s="54" t="s">
        <v>74</v>
      </c>
      <c r="D124" s="43"/>
      <c r="E124" s="43"/>
      <c r="F124" s="43"/>
      <c r="G124" s="43"/>
      <c r="H124" s="10"/>
      <c r="I124" s="18">
        <f>IF(D124="X",J124,(IF(E124="X",J124/2,(IF(F124="X",0,0)))))</f>
        <v>0</v>
      </c>
      <c r="J124" s="28">
        <v>25</v>
      </c>
    </row>
    <row r="125" spans="1:10" ht="37.5">
      <c r="A125" s="35">
        <v>9.4</v>
      </c>
      <c r="B125" s="37" t="s">
        <v>137</v>
      </c>
      <c r="C125" s="54" t="s">
        <v>74</v>
      </c>
      <c r="D125" s="43"/>
      <c r="E125" s="43"/>
      <c r="F125" s="43"/>
      <c r="G125" s="43"/>
      <c r="H125" s="10"/>
      <c r="I125" s="18">
        <f>IF(D125="X",J125,(IF(E125="X",J125/2,(IF(F125="X",0,0)))))</f>
        <v>0</v>
      </c>
      <c r="J125" s="28">
        <v>25</v>
      </c>
    </row>
    <row r="126" spans="1:10">
      <c r="A126" s="96"/>
      <c r="B126" s="96"/>
      <c r="C126" s="96"/>
      <c r="D126" s="96"/>
      <c r="E126" s="96"/>
      <c r="F126" s="96"/>
      <c r="G126" s="96"/>
      <c r="H126" s="16" t="s">
        <v>14</v>
      </c>
      <c r="I126" s="22">
        <f>SUM(I122:I125)</f>
        <v>0</v>
      </c>
      <c r="J126" s="22">
        <f>SUM(J122:J125)</f>
        <v>100</v>
      </c>
    </row>
    <row r="127" spans="1:10">
      <c r="A127" s="31"/>
    </row>
    <row r="128" spans="1:10" ht="20.25">
      <c r="A128" s="105" t="s">
        <v>28</v>
      </c>
      <c r="B128" s="106"/>
      <c r="C128" s="106"/>
      <c r="D128" s="106"/>
      <c r="E128" s="106"/>
      <c r="F128" s="106"/>
      <c r="G128" s="106"/>
      <c r="H128" s="106"/>
      <c r="I128" s="106"/>
      <c r="J128" s="106"/>
    </row>
    <row r="129" spans="1:10" s="41" customFormat="1" ht="18">
      <c r="A129" s="107" t="s">
        <v>18</v>
      </c>
      <c r="B129" s="108"/>
      <c r="C129" s="108"/>
      <c r="D129" s="108"/>
      <c r="E129" s="108"/>
      <c r="F129" s="108"/>
      <c r="G129" s="108"/>
      <c r="H129" s="108"/>
      <c r="I129" s="108"/>
      <c r="J129" s="109"/>
    </row>
    <row r="130" spans="1:10" ht="37.5">
      <c r="A130" s="22" t="s">
        <v>15</v>
      </c>
      <c r="B130" s="9" t="s">
        <v>11</v>
      </c>
      <c r="C130" s="53" t="s">
        <v>12</v>
      </c>
      <c r="D130" s="48" t="s">
        <v>0</v>
      </c>
      <c r="E130" s="48" t="s">
        <v>29</v>
      </c>
      <c r="F130" s="48" t="s">
        <v>31</v>
      </c>
      <c r="G130" s="48" t="s">
        <v>30</v>
      </c>
      <c r="H130" s="9" t="s">
        <v>13</v>
      </c>
      <c r="I130" s="9" t="s">
        <v>8</v>
      </c>
      <c r="J130" s="9" t="s">
        <v>10</v>
      </c>
    </row>
    <row r="131" spans="1:10">
      <c r="A131" s="35">
        <v>10.1</v>
      </c>
      <c r="B131" s="37" t="s">
        <v>138</v>
      </c>
      <c r="C131" s="54" t="s">
        <v>74</v>
      </c>
      <c r="D131" s="43"/>
      <c r="E131" s="43"/>
      <c r="F131" s="43"/>
      <c r="G131" s="43"/>
      <c r="H131" s="10"/>
      <c r="I131" s="18">
        <f>IF(D131="X",J131,(IF(E131="X",J131/2,(IF(F131="X",0,0)))))</f>
        <v>0</v>
      </c>
      <c r="J131" s="28">
        <v>15</v>
      </c>
    </row>
    <row r="132" spans="1:10" ht="37.5">
      <c r="A132" s="35">
        <v>10.199999999999999</v>
      </c>
      <c r="B132" s="37" t="s">
        <v>139</v>
      </c>
      <c r="C132" s="54" t="s">
        <v>74</v>
      </c>
      <c r="D132" s="43"/>
      <c r="E132" s="43"/>
      <c r="F132" s="43"/>
      <c r="G132" s="43"/>
      <c r="H132" s="10"/>
      <c r="I132" s="18">
        <f>IF(D132="X",J132,(IF(E132="X",J132/2,(IF(F132="X",0,0)))))</f>
        <v>0</v>
      </c>
      <c r="J132" s="28">
        <f>IF(D132="X",10,(IF(E132="X",10,(IF(F132="X",10,(IF(G132="X",0,10)))))))</f>
        <v>10</v>
      </c>
    </row>
    <row r="133" spans="1:10" ht="75">
      <c r="A133" s="35">
        <v>10.3</v>
      </c>
      <c r="B133" s="37" t="s">
        <v>140</v>
      </c>
      <c r="C133" s="54" t="s">
        <v>75</v>
      </c>
      <c r="D133" s="43"/>
      <c r="E133" s="43"/>
      <c r="F133" s="43"/>
      <c r="G133" s="43"/>
      <c r="H133" s="10"/>
      <c r="I133" s="18">
        <f>IF(D133="X",J133,(IF(E133="X",J133/2,(IF(F133="X",0,0)))))</f>
        <v>0</v>
      </c>
      <c r="J133" s="28">
        <f>IF(D133="X",10,(IF(E133="X",10,(IF(F133="X",10,(IF(G133="X",0,10)))))))</f>
        <v>10</v>
      </c>
    </row>
    <row r="134" spans="1:10" ht="37.5">
      <c r="A134" s="35">
        <v>10.4</v>
      </c>
      <c r="B134" s="37" t="s">
        <v>141</v>
      </c>
      <c r="C134" s="54" t="s">
        <v>74</v>
      </c>
      <c r="D134" s="43"/>
      <c r="E134" s="43"/>
      <c r="F134" s="43"/>
      <c r="G134" s="43"/>
      <c r="H134" s="10"/>
      <c r="I134" s="18">
        <f>IF(D134="X",J134,(IF(E134="X",J134/2,(IF(F134="X",0,0)))))</f>
        <v>0</v>
      </c>
      <c r="J134" s="28">
        <v>15</v>
      </c>
    </row>
    <row r="135" spans="1:10" ht="56.25">
      <c r="A135" s="35">
        <v>10.5</v>
      </c>
      <c r="B135" s="37" t="s">
        <v>142</v>
      </c>
      <c r="C135" s="54" t="s">
        <v>74</v>
      </c>
      <c r="D135" s="43"/>
      <c r="E135" s="43"/>
      <c r="F135" s="43"/>
      <c r="G135" s="43"/>
      <c r="H135" s="10"/>
      <c r="I135" s="18">
        <f>IF(D135="X",J135,(IF(E135="X",J135/2,(IF(F135="X",0,0)))))</f>
        <v>0</v>
      </c>
      <c r="J135" s="28">
        <f>IF(D135="X",10,(IF(E135="X",10,(IF(F135="X",10,(IF(G135="X",0,10)))))))</f>
        <v>10</v>
      </c>
    </row>
    <row r="136" spans="1:10">
      <c r="A136" s="96"/>
      <c r="B136" s="96"/>
      <c r="C136" s="96"/>
      <c r="D136" s="96"/>
      <c r="E136" s="96"/>
      <c r="F136" s="96"/>
      <c r="G136" s="96"/>
      <c r="H136" s="16" t="s">
        <v>14</v>
      </c>
      <c r="I136" s="22">
        <f>SUM(I131:I135)</f>
        <v>0</v>
      </c>
      <c r="J136" s="22">
        <f>SUM(J131:J135)</f>
        <v>60</v>
      </c>
    </row>
  </sheetData>
  <mergeCells count="32">
    <mergeCell ref="A107:J107"/>
    <mergeCell ref="A128:J128"/>
    <mergeCell ref="A129:J129"/>
    <mergeCell ref="A21:J21"/>
    <mergeCell ref="A41:J41"/>
    <mergeCell ref="A42:J42"/>
    <mergeCell ref="A52:J52"/>
    <mergeCell ref="A53:J53"/>
    <mergeCell ref="A62:J62"/>
    <mergeCell ref="A50:G50"/>
    <mergeCell ref="A39:G39"/>
    <mergeCell ref="A136:G136"/>
    <mergeCell ref="A22:J22"/>
    <mergeCell ref="A82:J82"/>
    <mergeCell ref="A83:J83"/>
    <mergeCell ref="A126:G126"/>
    <mergeCell ref="A117:G117"/>
    <mergeCell ref="A119:J119"/>
    <mergeCell ref="A120:J120"/>
    <mergeCell ref="A105:G105"/>
    <mergeCell ref="A108:J108"/>
    <mergeCell ref="A94:G94"/>
    <mergeCell ref="A96:J96"/>
    <mergeCell ref="A97:J97"/>
    <mergeCell ref="A80:G80"/>
    <mergeCell ref="A60:G60"/>
    <mergeCell ref="A63:J63"/>
    <mergeCell ref="A19:G19"/>
    <mergeCell ref="A1:J1"/>
    <mergeCell ref="A5:J5"/>
    <mergeCell ref="A6:J6"/>
    <mergeCell ref="A7:J7"/>
  </mergeCells>
  <phoneticPr fontId="25" type="noConversion"/>
  <conditionalFormatting sqref="D1:D1048576">
    <cfRule type="containsText" dxfId="3" priority="1" operator="containsText" text="x">
      <formula>NOT(ISERROR(SEARCH("x",D1)))</formula>
    </cfRule>
  </conditionalFormatting>
  <conditionalFormatting sqref="E1:E1048576">
    <cfRule type="containsText" dxfId="2" priority="2" operator="containsText" text="x">
      <formula>NOT(ISERROR(SEARCH("x",E1)))</formula>
    </cfRule>
  </conditionalFormatting>
  <conditionalFormatting sqref="F1:F1048576">
    <cfRule type="containsText" dxfId="1" priority="3" operator="containsText" text="x">
      <formula>NOT(ISERROR(SEARCH("x",F1)))</formula>
    </cfRule>
  </conditionalFormatting>
  <conditionalFormatting sqref="F9:F18">
    <cfRule type="containsText" dxfId="0" priority="4" operator="containsText" text="x">
      <formula>NOT(ISERROR(SEARCH("x",F9)))</formula>
    </cfRule>
  </conditionalFormatting>
  <printOptions horizontalCentered="1"/>
  <pageMargins left="0.25" right="0.25" top="0.25" bottom="0.35" header="0.1" footer="0.2"/>
  <pageSetup scale="53" fitToHeight="0" orientation="landscape" r:id="rId1"/>
  <headerFooter>
    <oddFooter>&amp;CS = Satisfactory; M = Marginal; U = Unacceptable; NA = Not Applicable</oddFooter>
  </headerFooter>
  <rowBreaks count="6" manualBreakCount="6">
    <brk id="27" max="9" man="1"/>
    <brk id="39" max="9" man="1"/>
    <brk id="60" max="9" man="1"/>
    <brk id="80" max="9" man="1"/>
    <brk id="105" max="9" man="1"/>
    <brk id="118" max="9" man="1"/>
  </rowBreaks>
  <drawing r:id="rId2"/>
</worksheet>
</file>

<file path=docMetadata/LabelInfo.xml><?xml version="1.0" encoding="utf-8"?>
<clbl:labelList xmlns:clbl="http://schemas.microsoft.com/office/2020/mipLabelMetadata">
  <clbl:label id="{73f6646d-674a-42b3-b4bc-13429f02a60d}" enabled="1" method="Standard" siteId="{334c20a9-614f-4ea4-a007-b1c681f5207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小结</vt:lpstr>
      <vt:lpstr>清单</vt:lpstr>
      <vt:lpstr>小结!Print_Area</vt:lpstr>
      <vt:lpstr>清单!Print_Area</vt:lpstr>
      <vt:lpstr>小结!Print_Titles</vt:lpstr>
      <vt:lpstr>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Pan</dc:creator>
  <cp:lastModifiedBy>Claudia Baenen</cp:lastModifiedBy>
  <cp:lastPrinted>2026-01-28T13:04:47Z</cp:lastPrinted>
  <dcterms:created xsi:type="dcterms:W3CDTF">2015-04-16T14:41:17Z</dcterms:created>
  <dcterms:modified xsi:type="dcterms:W3CDTF">2026-02-03T16:59:36Z</dcterms:modified>
</cp:coreProperties>
</file>