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k\Downloads\"/>
    </mc:Choice>
  </mc:AlternateContent>
  <xr:revisionPtr revIDLastSave="0" documentId="13_ncr:1_{73A6E176-9E79-4BDD-A3BF-0FFD95AEFB8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esumo" sheetId="5" r:id="rId1"/>
    <sheet name="Checklist" sheetId="2" r:id="rId2"/>
  </sheets>
  <definedNames>
    <definedName name="_xlnm.Print_Area" localSheetId="0">Resumo!$A$1:$E$29</definedName>
    <definedName name="_xlnm.Print_Titles" localSheetId="1">Checklist!$1:$1</definedName>
    <definedName name="_xlnm.Print_Titles" localSheetId="0">Resumo!$1:$1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5" l="1"/>
  <c r="A12" i="5"/>
  <c r="A11" i="5"/>
  <c r="A10" i="5"/>
  <c r="A9" i="5"/>
  <c r="A8" i="5"/>
  <c r="A7" i="5"/>
  <c r="A6" i="5"/>
  <c r="A5" i="5"/>
  <c r="A4" i="5"/>
  <c r="A3" i="5"/>
  <c r="H95" i="2"/>
  <c r="F133" i="2" l="1"/>
  <c r="F134" i="2"/>
  <c r="F135" i="2"/>
  <c r="F136" i="2"/>
  <c r="F132" i="2"/>
  <c r="F124" i="2"/>
  <c r="F125" i="2"/>
  <c r="F126" i="2"/>
  <c r="F123" i="2"/>
  <c r="F112" i="2"/>
  <c r="F113" i="2"/>
  <c r="F114" i="2"/>
  <c r="F115" i="2"/>
  <c r="F116" i="2"/>
  <c r="F117" i="2"/>
  <c r="F111" i="2"/>
  <c r="F101" i="2"/>
  <c r="F102" i="2"/>
  <c r="F103" i="2"/>
  <c r="F104" i="2"/>
  <c r="F105" i="2"/>
  <c r="F100" i="2"/>
  <c r="F87" i="2"/>
  <c r="F88" i="2"/>
  <c r="F89" i="2"/>
  <c r="F90" i="2"/>
  <c r="F91" i="2"/>
  <c r="F92" i="2"/>
  <c r="F93" i="2"/>
  <c r="F86" i="2"/>
  <c r="F80" i="2"/>
  <c r="F66" i="2" l="1"/>
  <c r="F57" i="2"/>
  <c r="F58" i="2"/>
  <c r="F59" i="2"/>
  <c r="F60" i="2"/>
  <c r="F5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46" i="2"/>
  <c r="F47" i="2"/>
  <c r="F48" i="2"/>
  <c r="F49" i="2"/>
  <c r="F50" i="2"/>
  <c r="F4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25" i="2"/>
  <c r="G133" i="2"/>
  <c r="G134" i="2"/>
  <c r="G135" i="2"/>
  <c r="G136" i="2"/>
  <c r="G132" i="2"/>
  <c r="G124" i="2"/>
  <c r="G125" i="2"/>
  <c r="G123" i="2"/>
  <c r="G112" i="2"/>
  <c r="G113" i="2"/>
  <c r="G114" i="2"/>
  <c r="G115" i="2"/>
  <c r="G116" i="2"/>
  <c r="G117" i="2"/>
  <c r="G111" i="2"/>
  <c r="G101" i="2"/>
  <c r="G102" i="2"/>
  <c r="G103" i="2"/>
  <c r="G104" i="2"/>
  <c r="G105" i="2"/>
  <c r="G100" i="2"/>
  <c r="G87" i="2"/>
  <c r="G88" i="2"/>
  <c r="G89" i="2"/>
  <c r="G90" i="2"/>
  <c r="G91" i="2"/>
  <c r="G92" i="2"/>
  <c r="G93" i="2"/>
  <c r="G86" i="2"/>
  <c r="G73" i="2"/>
  <c r="G76" i="2"/>
  <c r="G80" i="2"/>
  <c r="G31" i="2"/>
  <c r="G32" i="2"/>
  <c r="G35" i="2"/>
  <c r="G10" i="2"/>
  <c r="G11" i="2"/>
  <c r="G12" i="2"/>
  <c r="G13" i="2"/>
  <c r="G14" i="2"/>
  <c r="G15" i="2"/>
  <c r="G16" i="2"/>
  <c r="G17" i="2"/>
  <c r="G94" i="2"/>
  <c r="G18" i="2"/>
  <c r="G19" i="2"/>
  <c r="F11" i="2"/>
  <c r="F12" i="2"/>
  <c r="F13" i="2"/>
  <c r="F14" i="2"/>
  <c r="F15" i="2"/>
  <c r="F16" i="2"/>
  <c r="F17" i="2"/>
  <c r="F94" i="2"/>
  <c r="F18" i="2"/>
  <c r="F19" i="2"/>
  <c r="F10" i="2"/>
  <c r="C8" i="5"/>
  <c r="G95" i="2" l="1"/>
  <c r="D8" i="5" s="1"/>
  <c r="E8" i="5" s="1"/>
  <c r="G20" i="2"/>
  <c r="D3" i="5" s="1"/>
  <c r="G137" i="2"/>
  <c r="D12" i="5" s="1"/>
  <c r="G118" i="2"/>
  <c r="D10" i="5" s="1"/>
  <c r="G106" i="2"/>
  <c r="D9" i="5" s="1"/>
  <c r="G126" i="2" l="1"/>
  <c r="G127" i="2" s="1"/>
  <c r="D11" i="5" s="1"/>
  <c r="G67" i="2"/>
  <c r="G68" i="2"/>
  <c r="G69" i="2"/>
  <c r="G70" i="2"/>
  <c r="G71" i="2"/>
  <c r="G72" i="2"/>
  <c r="G74" i="2"/>
  <c r="G75" i="2"/>
  <c r="G77" i="2"/>
  <c r="G78" i="2"/>
  <c r="G79" i="2"/>
  <c r="G66" i="2"/>
  <c r="G57" i="2"/>
  <c r="G58" i="2"/>
  <c r="G59" i="2"/>
  <c r="G60" i="2"/>
  <c r="G56" i="2"/>
  <c r="G46" i="2"/>
  <c r="G47" i="2"/>
  <c r="G48" i="2"/>
  <c r="G49" i="2"/>
  <c r="G50" i="2"/>
  <c r="G45" i="2"/>
  <c r="G26" i="2"/>
  <c r="G27" i="2"/>
  <c r="G28" i="2"/>
  <c r="G29" i="2"/>
  <c r="G30" i="2"/>
  <c r="G33" i="2"/>
  <c r="G34" i="2"/>
  <c r="G36" i="2"/>
  <c r="G37" i="2"/>
  <c r="G38" i="2"/>
  <c r="G39" i="2"/>
  <c r="G25" i="2"/>
  <c r="G61" i="2" l="1"/>
  <c r="D6" i="5" s="1"/>
  <c r="G81" i="2"/>
  <c r="D7" i="5" s="1"/>
  <c r="G51" i="2"/>
  <c r="D5" i="5" s="1"/>
  <c r="G40" i="2"/>
  <c r="D4" i="5" s="1"/>
  <c r="H118" i="2"/>
  <c r="F118" i="2"/>
  <c r="C10" i="5" s="1"/>
  <c r="E10" i="5" s="1"/>
  <c r="H40" i="2"/>
  <c r="F40" i="2"/>
  <c r="C4" i="5" s="1"/>
  <c r="E4" i="5" l="1"/>
  <c r="H137" i="2"/>
  <c r="H106" i="2"/>
  <c r="F95" i="2"/>
  <c r="H81" i="2"/>
  <c r="H61" i="2"/>
  <c r="F61" i="2"/>
  <c r="C6" i="5" s="1"/>
  <c r="E6" i="5" s="1"/>
  <c r="H51" i="2"/>
  <c r="H127" i="2"/>
  <c r="F137" i="2" l="1"/>
  <c r="C12" i="5" s="1"/>
  <c r="E12" i="5" s="1"/>
  <c r="F106" i="2"/>
  <c r="C9" i="5" s="1"/>
  <c r="E9" i="5" s="1"/>
  <c r="F81" i="2"/>
  <c r="C7" i="5" s="1"/>
  <c r="E7" i="5" s="1"/>
  <c r="F127" i="2"/>
  <c r="C11" i="5" s="1"/>
  <c r="E11" i="5" s="1"/>
  <c r="F51" i="2"/>
  <c r="C5" i="5" s="1"/>
  <c r="E5" i="5" s="1"/>
  <c r="F20" i="2" l="1"/>
  <c r="C3" i="5" s="1"/>
  <c r="E3" i="5" s="1"/>
  <c r="C13" i="5" l="1"/>
  <c r="H20" i="2"/>
  <c r="D13" i="5" s="1"/>
  <c r="E13" i="5" l="1"/>
</calcChain>
</file>

<file path=xl/sharedStrings.xml><?xml version="1.0" encoding="utf-8"?>
<sst xmlns="http://schemas.openxmlformats.org/spreadsheetml/2006/main" count="289" uniqueCount="164">
  <si>
    <t>Princípio</t>
  </si>
  <si>
    <t>Pontos</t>
  </si>
  <si>
    <t>Pontos disponíveis</t>
  </si>
  <si>
    <t>%</t>
  </si>
  <si>
    <t>Pontuação combinada</t>
  </si>
  <si>
    <t>10 Princípios de Design de Segurança de Alimentos - Checklist</t>
  </si>
  <si>
    <t>Potuação do Checklist</t>
  </si>
  <si>
    <t>•     S = Satisfatório (Pontos completos)</t>
  </si>
  <si>
    <t>•     U = Insatisfatório (Zero Pontos)</t>
  </si>
  <si>
    <t>•     NA = Não Aplicável</t>
  </si>
  <si>
    <t>Todos os princípios se aplicam a todas as partes do equipamento, a menos que especificado de outra forma.</t>
  </si>
  <si>
    <t>(*) Indica ainda mais explicação fornecida no glossário.</t>
  </si>
  <si>
    <t>1. Feito de Materias Compatíveis</t>
  </si>
  <si>
    <t>Os materiais de construção usados para equipamento devem ser robustos e compatíveis com o produto, meio ambiente, produtos químicos e métodos de higienização.</t>
  </si>
  <si>
    <r>
      <rPr>
        <sz val="11"/>
        <color rgb="FF231F20"/>
        <rFont val="Calibri"/>
        <family val="2"/>
        <scheme val="minor"/>
      </rPr>
      <t>#</t>
    </r>
  </si>
  <si>
    <t>Descrição</t>
  </si>
  <si>
    <t>Referência</t>
  </si>
  <si>
    <r>
      <t xml:space="preserve">Pontuação           </t>
    </r>
    <r>
      <rPr>
        <sz val="9"/>
        <rFont val="Calibri"/>
        <family val="2"/>
        <scheme val="minor"/>
      </rPr>
      <t>(S, M, U, NA)</t>
    </r>
  </si>
  <si>
    <t>Comentários</t>
  </si>
  <si>
    <t>Pontos Aplicáveis</t>
  </si>
  <si>
    <t>Pontos Disponíveis</t>
  </si>
  <si>
    <t>As superfícies de contato com o produto devem ser feitas com materiais resistentes à degradação, não tóxicos e não absorventes, de acordo com as normas e regulamentações relevantes.</t>
  </si>
  <si>
    <r>
      <rPr>
        <sz val="11"/>
        <color rgb="FF231F20"/>
        <rFont val="Calibri"/>
        <family val="2"/>
        <scheme val="minor"/>
      </rPr>
      <t>NSF 4.1, 4.2</t>
    </r>
    <r>
      <rPr>
        <sz val="11"/>
        <color rgb="FF000000"/>
        <rFont val="Calibri"/>
        <family val="2"/>
        <scheme val="minor"/>
      </rPr>
      <t>, NSF/ANSI/3A 14159-1</t>
    </r>
  </si>
  <si>
    <t>O aço inoxidável é de grau 304 ou 316, ou equivalente, e apropriado para uso. *</t>
  </si>
  <si>
    <r>
      <rPr>
        <sz val="11"/>
        <color rgb="FF231F20"/>
        <rFont val="Calibri"/>
        <family val="2"/>
        <scheme val="minor"/>
      </rPr>
      <t>NSF 4.2.1,
AMIF 2013</t>
    </r>
  </si>
  <si>
    <t xml:space="preserve">Plásticos e compósitos permanecem intactos sem degradação ou mudanças na forma, estrutura ou função por meio de protocolos padronizados de operação, higienização e armazenamento. </t>
  </si>
  <si>
    <r>
      <rPr>
        <sz val="11"/>
        <color rgb="FF231F20"/>
        <rFont val="Calibri"/>
        <family val="2"/>
        <scheme val="minor"/>
      </rPr>
      <t>AMIF 2013</t>
    </r>
    <r>
      <rPr>
        <sz val="11"/>
        <rFont val="Calibri"/>
        <family val="2"/>
        <scheme val="minor"/>
      </rPr>
      <t>, 21 CFR Parts 175, 176, and 177</t>
    </r>
  </si>
  <si>
    <t>Superfícies chapeadas, pintadas ou revestidas não são usadas em contato com alimentos ou acima da zona de contato com o produto.</t>
  </si>
  <si>
    <r>
      <rPr>
        <sz val="11"/>
        <color rgb="FF231F20"/>
        <rFont val="Calibri"/>
        <family val="2"/>
        <scheme val="minor"/>
      </rPr>
      <t>AMI</t>
    </r>
  </si>
  <si>
    <t>Se 1.4 não puder ser atendido, os revestimentos devem permanecer intactos e o manual do equipamento deve fornecer orientação sobre a frequência de monitoramento e repintura.</t>
  </si>
  <si>
    <r>
      <rPr>
        <sz val="11"/>
        <color rgb="FF231F20"/>
        <rFont val="Calibri"/>
        <family val="2"/>
        <scheme val="minor"/>
      </rPr>
      <t>NSF 5.1.8</t>
    </r>
  </si>
  <si>
    <r>
      <rPr>
        <sz val="11"/>
        <color rgb="FF231F20"/>
        <rFont val="Calibri"/>
        <family val="2"/>
        <scheme val="minor"/>
      </rPr>
      <t>NSF 5.3.3</t>
    </r>
  </si>
  <si>
    <t>Materiais não utilizados incluem madeira, esmalte, alumínio não revestido, alumínio anodizado não revestido, etc por NSF / ANSI / 3A 14159-1.</t>
  </si>
  <si>
    <r>
      <rPr>
        <sz val="11"/>
        <color rgb="FF231F20"/>
        <rFont val="Calibri"/>
        <family val="2"/>
        <scheme val="minor"/>
      </rPr>
      <t>NSF 4.1.1,
4.2.1.2, 4.3</t>
    </r>
  </si>
  <si>
    <t>Os metais são compatíveis uns com os outros. *</t>
  </si>
  <si>
    <r>
      <rPr>
        <sz val="11"/>
        <color rgb="FF231F20"/>
        <rFont val="Calibri"/>
        <family val="2"/>
        <scheme val="minor"/>
      </rPr>
      <t>NSF 5.2.1</t>
    </r>
  </si>
  <si>
    <t>Os materiais são compatíveis com o produto e as condições ambientais a que serão expostos, assim como os métodos de limpeza e produtos químicos.</t>
  </si>
  <si>
    <r>
      <rPr>
        <sz val="11"/>
        <color rgb="FF231F20"/>
        <rFont val="Calibri"/>
        <family val="2"/>
        <scheme val="minor"/>
      </rPr>
      <t>NSF 4.1,
4.2, AMI</t>
    </r>
  </si>
  <si>
    <t>Materiais não migram componentes, transmitem sabor, ou de outro modo, alteram o produto.</t>
  </si>
  <si>
    <t>NAMI 2021</t>
  </si>
  <si>
    <t>PONTOS</t>
  </si>
  <si>
    <t xml:space="preserve">2. Acessível para Inspeção, Manutenção e Higienização </t>
  </si>
  <si>
    <t>Equipamentos e peças devem estar prontamente acessíveis para inspeção, manutenção e higienização; sem uso de ferramentas.</t>
  </si>
  <si>
    <t>Superfícies na zona do produto estão prontamente acessíveis para higienização e inspeção.</t>
  </si>
  <si>
    <r>
      <rPr>
        <sz val="11"/>
        <color rgb="FF231F20"/>
        <rFont val="Calibri"/>
        <family val="2"/>
        <scheme val="minor"/>
      </rPr>
      <t>NSF 5.1.2</t>
    </r>
  </si>
  <si>
    <r>
      <rPr>
        <sz val="11"/>
        <color rgb="FF231F20"/>
        <rFont val="Calibri"/>
        <family val="2"/>
        <scheme val="minor"/>
      </rPr>
      <t>NSF 5.1.2,
AMIF 2013</t>
    </r>
  </si>
  <si>
    <t>As peças permanecem presas ou penduradas no equipamento para facilitar a limpeza e evitar danos ou perdas. No caso de peças soltas, suportes como cestas, carrinhos, ou prateleiras são fornecidos como uma alternativa de estocagem ou apoio e concebidas em conformidade com os princípios higiênicos.</t>
  </si>
  <si>
    <r>
      <rPr>
        <sz val="11"/>
        <color rgb="FF231F20"/>
        <rFont val="Calibri"/>
        <family val="2"/>
        <scheme val="minor"/>
      </rPr>
      <t>NSF 5.1.16, AMI</t>
    </r>
  </si>
  <si>
    <t xml:space="preserve">O sistema de esteiras é acessível para higienização e inspeção. Se necessário, os elevadores de esteiras são incorporados ou fornecidos com o equipamento. Se presentes, raspadores ou barras de proteção podem ser acessados ou ser facilmente removidos sem ferramentas. </t>
  </si>
  <si>
    <t>Se usados transportadores tensionados, a tensão deve ser removida facilmente, sem ferramentas, para permitir o acesso ao leito do transportador. Se a esteira for removida para higienização periódica, o procedimento de armazenamento designado está descrito.</t>
  </si>
  <si>
    <t>AMI</t>
  </si>
  <si>
    <t>As superfícies sem contato com produtos são acessíveis para limpeza e inspeção.</t>
  </si>
  <si>
    <t>NSF 5.2.2</t>
  </si>
  <si>
    <t>NSF B.13, AMI</t>
  </si>
  <si>
    <t>As mangueiras (ar, vácuo, produto, pneumática, etc.) e acessórios de mangueiras são facilmente removidos para higienização.</t>
  </si>
  <si>
    <t>NSF 5.1.15</t>
  </si>
  <si>
    <t>Os sistemas pneumáticos não esgotam a condensação nas áreas de contato com o produto ou próximo delas. Cilindros, linhas de abastecimento, e de retorno são selados/lacrados e não permitem a entrada ou saída de contaminantes.</t>
  </si>
  <si>
    <t>AMIF 2013</t>
  </si>
  <si>
    <t>Equipamento projetado para eliminar a necessidade de passarelas ou escadas.</t>
  </si>
  <si>
    <t>3. Sem Acúmulo de Produto, Líquido ou Outro Material</t>
  </si>
  <si>
    <t>O equipamento deve ser auto drenável para garantir que o produto, líquido (que pode abrigar ou promover o crescimento de bactérias) e outros materiais não se acumulem, empocem ou condensem no equipamento.</t>
  </si>
  <si>
    <t>Superfícies expostas e fechadas estão concebidas para evitar empoçamento e acúmulo e devem ser auto drenantes.</t>
  </si>
  <si>
    <t>NSF 5.1.5, B.1, B.2</t>
  </si>
  <si>
    <t>Estrutura horizontais são arredondadas. Se forem quadradas, a estrutura deve ser inclinada para evitar o empoçamento.</t>
  </si>
  <si>
    <r>
      <rPr>
        <sz val="11"/>
        <color rgb="FF231F20"/>
        <rFont val="Calibri"/>
        <family val="2"/>
        <scheme val="minor"/>
      </rPr>
      <t>NSF B.12, AMIF 2013</t>
    </r>
  </si>
  <si>
    <t xml:space="preserve">As superfícies, como chapas de metal grandes, são suficientemente suportadas para evitar empenamento ou amassamento e subsequente acúmulo /empoçamento. </t>
  </si>
  <si>
    <r>
      <rPr>
        <sz val="11"/>
        <color rgb="FF231F20"/>
        <rFont val="Calibri"/>
        <family val="2"/>
        <scheme val="minor"/>
      </rPr>
      <t>AMIF 2013</t>
    </r>
  </si>
  <si>
    <t>Líquidos e outros materiais não drenam, escorrem ou gotejam em zonas de produtos.</t>
  </si>
  <si>
    <t>Os suportes para esteiras são adequados e evitam a coleta ou acúmulo de produtos ou líquidos indesejados.</t>
  </si>
  <si>
    <t>Os materiais usados são não absorventes.</t>
  </si>
  <si>
    <t>NSF 4.2, 4.3</t>
  </si>
  <si>
    <t>Áreas ocas de equipamentos, como estruturas e rolos, são eliminadas sempre que possível ou permanentemente vedadas. Parafusos, pinos, placas remontadas, suportes, caixas de junção, placas de identificação, tampas de extremidade, mangas e outros itens devem ser unidos ou fechados com soldas contínuas, e não fixados por meio de perfurações e colagens.</t>
  </si>
  <si>
    <t>Uso de tubo oco é evitado, a menos que seja necessária para fins estruturais e não usadas nas zonas de produto ou acima dela. Se utilizado abaixo das zonas de produtos, deve ser totalmente selado com soldas contínuas.</t>
  </si>
  <si>
    <t>NSF 5.2.1</t>
  </si>
  <si>
    <t>Não há perfurações de elementos de fixação na construção de tubos ocos.</t>
  </si>
  <si>
    <r>
      <rPr>
        <sz val="11"/>
        <color rgb="FF231F20"/>
        <rFont val="Calibri"/>
        <family val="2"/>
        <scheme val="minor"/>
      </rPr>
      <t>NSF 5.2.4,
AMIF 2013</t>
    </r>
  </si>
  <si>
    <t>Placas de identificação e etiquetas são minimizadas. Se necessário, não deve estar acima ou adjacente às superfícies de contato. Rebites ou outros métodos que criam conexões de junta sobreposta não são usados.</t>
  </si>
  <si>
    <t>5. Sem Nichos</t>
  </si>
  <si>
    <t>As peças do equipamento devem estar livres de nichos, como buracos, rachaduras, corrosão, recessos, emendas abertas, lacunas, emendas sobrepostas, bordas salientes, roscas internas, rebites de parafusos e cantos sem saída.</t>
  </si>
  <si>
    <t>As superfícies de contato com o produto são lisas e a rugosidade não devem exceder um Ra médio de 32 µ-polegadas.*</t>
  </si>
  <si>
    <r>
      <rPr>
        <sz val="11"/>
        <color rgb="FF231F20"/>
        <rFont val="Calibri"/>
        <family val="2"/>
        <scheme val="minor"/>
      </rPr>
      <t>NSF 5.1.1,
AMIF 2013</t>
    </r>
  </si>
  <si>
    <t>A rugosidade da superfície sem contato com o produto não deve exceder um Ra médio de 125 µ-polegadas. *</t>
  </si>
  <si>
    <r>
      <rPr>
        <sz val="11"/>
        <color rgb="FF231F20"/>
        <rFont val="Calibri"/>
        <family val="2"/>
        <scheme val="minor"/>
      </rPr>
      <t>NSF 5.1.9</t>
    </r>
  </si>
  <si>
    <t>Não há juntas sobrepostas. *</t>
  </si>
  <si>
    <r>
      <rPr>
        <sz val="11"/>
        <color rgb="FF231F20"/>
        <rFont val="Calibri"/>
        <family val="2"/>
        <scheme val="minor"/>
      </rPr>
      <t>NSF 7.1.7, B.4</t>
    </r>
  </si>
  <si>
    <r>
      <rPr>
        <sz val="11"/>
        <color rgb="FF231F20"/>
        <rFont val="Calibri"/>
        <family val="2"/>
        <scheme val="minor"/>
      </rPr>
      <t>AMI 2013</t>
    </r>
  </si>
  <si>
    <t>Calafetagem não é usada na zona do produto ou acima dela.</t>
  </si>
  <si>
    <t>As soldas são contínuas, lisas, e polidas, isentas de rachaduras, fendas, 
e corrosão.</t>
  </si>
  <si>
    <r>
      <rPr>
        <sz val="11"/>
        <color rgb="FF231F20"/>
        <rFont val="Calibri"/>
        <family val="2"/>
        <scheme val="minor"/>
      </rPr>
      <t>NSF 5.1.7, AMI</t>
    </r>
  </si>
  <si>
    <t>Conexões de mangueira com saída farpada não são usadas. As conexões de mangueira vulcanizadas são preferidas.</t>
  </si>
  <si>
    <t>Conexões de pressão e contração não são usadas. *</t>
  </si>
  <si>
    <t>Conectores não são usados na zona de produto ou acima dela.</t>
  </si>
  <si>
    <t>Se 5.11 não puder ser atendido, os conectores não têm roscas expostas ou têm roscas suficientemente grandes para facilitar a limpeza e têm um método de travamento positivo para evitar quedas devido a vibrações, por exemplo. ACME 60°.*</t>
  </si>
  <si>
    <t>NSF 5.1.11,
AMIF 2013</t>
  </si>
  <si>
    <t>Raspadores de esteiras consistem em uma peça sólida, posicionada de forma a evitar que resíduos caiam no produto, e podem ser removidos sem ferramentas.</t>
  </si>
  <si>
    <t>Os suportes da esteira são construídos com peças únicas de material.</t>
  </si>
  <si>
    <t>Bordas enroladas que criam um espaço vazio / oco são evitadas. *</t>
  </si>
  <si>
    <t>6. Performance Operacional</t>
  </si>
  <si>
    <t>Durante operações normais, o equipamento deve funcionar de modo que se não contribua para condições insalubres, o refúgio e o crescimento de bactérias; ou a criação de material estranho.</t>
  </si>
  <si>
    <t>Botões nos painéis de controle não são posicionados na zona de produto ou acima dela, são facilmente limpáveis e resistentes a danos.</t>
  </si>
  <si>
    <t>O ar comprimido usado no produto ou nas superfícies de contato é filtrado e seco para evitar a umidade, com base no risco ao produto. A filtração final está localizada o mais próximo possível do ponto de uso. *</t>
  </si>
  <si>
    <t>Motores, caixas de engrenagens e rolamentos não estão localizados dentro ou acima das zonas de contato do produto.</t>
  </si>
  <si>
    <r>
      <rPr>
        <sz val="11"/>
        <color rgb="FF231F20"/>
        <rFont val="Calibri"/>
        <family val="2"/>
        <scheme val="minor"/>
      </rPr>
      <t>NSF 5.1.13.3,
5.13.4,
AMIF 2013</t>
    </r>
  </si>
  <si>
    <t>As áreas sem contato com produto não contaminam o produto ou as zonas de contato do produto.*</t>
  </si>
  <si>
    <t>Superfícies próximas da zona de contato com o produto são projetados como se tivessem contato com o produto.</t>
  </si>
  <si>
    <t>Os eixos que passam por uma zona de produto devem ter separação entre o motor de acionamento e a parede do equipamento.*</t>
  </si>
  <si>
    <r>
      <rPr>
        <sz val="11"/>
        <color rgb="FF231F20"/>
        <rFont val="Calibri"/>
        <family val="2"/>
        <scheme val="minor"/>
      </rPr>
      <t>NSF 5.1.13, B.9</t>
    </r>
  </si>
  <si>
    <t>As placas de identificação são seguras e não são danificadas ou removidas por meio de procedimentos padronizados de higienização. O manual do equipamento fornece orientação sobre a frequência de substituição, conforme necessário.</t>
  </si>
  <si>
    <t>Vedações e O-rings são evitados quando possível. Quando necessários são projetados de forma a minimizar o contato com o produto, evitar a sua entrada na zona do produto em caso de falhas, e serem detectáveis conforme previsto em 8.7.</t>
  </si>
  <si>
    <t>NSF 5.1.10</t>
  </si>
  <si>
    <t>7. Gabinetes de Manutenção</t>
  </si>
  <si>
    <t>Gabinetes de manutenção e interfaces homem-máquina, como botões de pressão, manoplas de válvulas, interruptores e telas sensíveis ao toque, devem ser robustos para garantir a integridade e projetados para evitar a entrada e o acúmulo de resíduos de produtos ou água. Os compartimentos devem ser inclinados para evitar o uso da área para armazenamento indevido ou ponto de acúmulo de resíduos.</t>
  </si>
  <si>
    <t>Os gabinetes de manutenção e as interfaces homem-máquina não estão localizados em zonas de produto expostos.</t>
  </si>
  <si>
    <t>Os gabinetes de manutenção e as interfaces homem-máquina são fixados à estrutura de maneira consistente com os princípios de design higiênico.</t>
  </si>
  <si>
    <t xml:space="preserve">As linhas de abastecimento de utilidades, tubos e fiações são mantidos sem agrupamento e permitem acesso para higienização. </t>
  </si>
  <si>
    <t>As linhas para utilidade e conduítes não são conduzidas acima das áreas de contato com o produto.</t>
  </si>
  <si>
    <t>Os gabinetes de manutenção em áreas de lavagem direta devem ser capazes de resistir à limpeza e higienização, incluindo uso de água em alta pressão. O projeto da porta do gabinete deve evitar o acúmulo de resíduos dentro ou ao redor da vedação. As juntas da porta não devem ser de material poroso e devem ser acessíveis para limpeza.</t>
  </si>
  <si>
    <r>
      <rPr>
        <sz val="11"/>
        <color rgb="FF231F20"/>
        <rFont val="Calibri"/>
        <family val="2"/>
        <scheme val="minor"/>
      </rPr>
      <t>AMIF 2013</t>
    </r>
    <r>
      <rPr>
        <sz val="11"/>
        <rFont val="Calibri"/>
        <family val="2"/>
        <scheme val="minor"/>
      </rPr>
      <t>, NEMA, IP</t>
    </r>
  </si>
  <si>
    <t>8. Compatibilidade com Outros Sistemas da Planta</t>
  </si>
  <si>
    <t>Equipamentos que requerem subsistemas adicionais, como exaustão, drenagem ou sistemas de limpeza automatizados, não criam risco de segurança de alimentos devido à acumulo de sólidos, condições operacionais ou procedimentos operacionais padrão de higienização.</t>
  </si>
  <si>
    <t>Os sistemas de exaustão têm junções soldadas ou permanentemente vedadas, sem flanges ou conexões rosqueadas, com acesso adequado para higienização e inspeção.</t>
  </si>
  <si>
    <t>Os dutos possuem um dreno que direciona o líquido para longe do equipamento e estão adequadamente fixados.</t>
  </si>
  <si>
    <t>As saídas de ar comprimido e cilindros pneumáticos não esgotam a condensação nas superfícies de contato do produto ou em direção a elas.</t>
  </si>
  <si>
    <t>Em seções de dutos que não são facilmente limpas através da abertura de acesso, são utilizados sistemas CIP validados.</t>
  </si>
  <si>
    <t>A drenagem do equipamento está devidamente fixada e tem capacidade suficiente para operação e higienização, ou seja, a mangueira da bandeja de gotejamento não é obstruída ou não há superacumulação de líquidos durante a drenagem de um sistema CIP, quando aplicável.</t>
  </si>
  <si>
    <t>Ventiladores de motor não sopram o ar na direção do produto ou superfícies de contacto com produto.</t>
  </si>
  <si>
    <t>AMIF 2014</t>
  </si>
  <si>
    <t xml:space="preserve">Peças quebráveis ou removíveis são detectáveis, dependendo da capacidade do sistema, ou seja, feitas com materiais detectáveis, medidas de controle, alertas de falhas, etc.  </t>
  </si>
  <si>
    <t>9. Higienizável a um Nível Microbiológico</t>
  </si>
  <si>
    <t>Os equipamentos para alimentos devem ser construídos para garantir uma limpeza eficaz e eficiente ao longo da vida útil do equipamento, com degradação mínima. O equipamento deve ser projetado para evitar a entrada, sobrevivência e crescimento de bactérias, bem como impedir a introdução ou acúmulo de alérgenos, produtos químicos ou materiais estranhos, tanto nas superfícies de contato com o produto como nas zonas sem contato com o produto.</t>
  </si>
  <si>
    <t>Construído e facilmente mantido em condições de limpeza para evitar a entrada, sobrevivência e crescimento de microorganismos e permitir a remoção de alérgenos.</t>
  </si>
  <si>
    <t>NSF 5.1,
AMIF 2013</t>
  </si>
  <si>
    <t>As superfícies são limpáveis de forma que estejam organolepticamente aceitáveis com base na visão, tato e cheiro.</t>
  </si>
  <si>
    <t xml:space="preserve">As superfícies e zonas do produto estão livres de contaminação biológica, química e física, como microrganismos, alérgenos e materiais estranhos, após a higienização de rotina e atendem aos critérios pré-operacionais, de acordo com o risco do produto.* Quando solicitados, os dados estão disponíveis para demonstrar que os critérios podem ser atendidos.  </t>
  </si>
  <si>
    <t>As superfícies são acessíveis para limpeza mecânica e sanitização para prevenir a formação de biofilmes.</t>
  </si>
  <si>
    <t>10. Protocolos de Sanitização Validados</t>
  </si>
  <si>
    <t>Os procedimentos de Sanitização devem ser claramente escritos, projetados e comprovadamente eficazes e eficientes. Os produtos químicos e procedimentos recomendados para limpeza e higienização devem ser compatíveis com o equipamento e o ambiente de fabricação para evitar danos.</t>
  </si>
  <si>
    <t xml:space="preserve">O processo de higienização é considerado no projeto do equipamento. </t>
  </si>
  <si>
    <t>A necessidade de limpeza profunda periódica, além da higienização de rotina, é minimizada.</t>
  </si>
  <si>
    <t>São fornecidos procedimentos para higienização de rotina e periódica, fáceis de entender, seguros, práticos, eficazes e eficientes. Os procedimentos consideram o uso de ferramentas e armazenamento de peças para evitar danos.</t>
  </si>
  <si>
    <r>
      <rPr>
        <sz val="11"/>
        <color rgb="FF231F20"/>
        <rFont val="Calibri"/>
        <family val="2"/>
        <scheme val="minor"/>
      </rPr>
      <t>NSF 6.2.2</t>
    </r>
  </si>
  <si>
    <t>Os componentes são capazes de resistir aos procedimentos de higienização durante a respectiva vida útil do equipamento ou de cada componente.</t>
  </si>
  <si>
    <t>Os componentes são capazes de resistir às temperaturas previstas dos procedimentos de sanitização operacional, rotineiro e periódico; com consideração para choque térmico.*</t>
  </si>
  <si>
    <t xml:space="preserve">4. Áreas Ocas / Hermeticamente Fechadas </t>
  </si>
  <si>
    <r>
      <rPr>
        <b/>
        <sz val="11"/>
        <color rgb="FF231F20"/>
        <rFont val="Calibri"/>
        <family val="2"/>
        <scheme val="minor"/>
      </rPr>
      <t>#</t>
    </r>
  </si>
  <si>
    <r>
      <t xml:space="preserve">Pontuação           </t>
    </r>
    <r>
      <rPr>
        <b/>
        <sz val="9"/>
        <rFont val="Calibri"/>
        <family val="2"/>
        <scheme val="minor"/>
      </rPr>
      <t>(S, M, U, NA)</t>
    </r>
  </si>
  <si>
    <t>Esteiras com trama de tecido não são usadas.</t>
  </si>
  <si>
    <t>A desmontagem não requer ferramentas e é tão fácil quanto possível, para componentes e superfícies inacessíveis (isto é, que não permitem a aplicação de detergente), quando a limpeza de rotina é necessária.</t>
  </si>
  <si>
    <t>Quando o acesso ou a desmontagem não é possível durante a higienização de rotina, o equipamento permite métodos alternativos, tais como CIP (Clean in Place) ou COP (Clean out of Place), com os meios para verificar a eficácia.</t>
  </si>
  <si>
    <t>Recursos de segurança, como proteções, permitem uma higienização e inspeção eficazes. Se a remoção for necessária para higienização de rotina ou periódica, são fornecidas instruções de trabalho.</t>
  </si>
  <si>
    <t xml:space="preserve">As bandejas de coleta de produtos ou líquidos são acessíveis para higienização e inspeção. Se a remoção for necessária para higienização de rotina ou periódica, as bandejas podem ser facilmente removidas e recolocadas, minimizando a transferência de conteúdo na zona do produto. </t>
  </si>
  <si>
    <t>As instalações têm distância mínima de 12” (~30 cm) no chão, para acessibilidade. As superfícies de contato do produto permitem uma folga de 18" (~45 cm) até o chão, incluindo o eixo e o caminho de retorno da esteira.</t>
  </si>
  <si>
    <t>As mangueiras de ar, vácuo e produtos são transparentes ou semitransparentes e atendem às diretrizes de superfície de contato com o produto.</t>
  </si>
  <si>
    <t>O equipamento está localizado a 30" (~76 cm) das estruturas suspensas e a 36" (~91 cm) do objeto estacionário mais próximo, incluindo paredes.</t>
  </si>
  <si>
    <t>Componentes rotativos, como acionamentos, engrenagens, roletes de suporte ou polias de correia, são sólidos ou, se não puderem ser sólidos, totalmente vedados com soldas contínuas.*</t>
  </si>
  <si>
    <t>Os ajustes de pés dos equipamentos devem ser externos ou, hermeticamente fechados, se internos e são acessíveis para limpeza.</t>
  </si>
  <si>
    <t>Os cantos internos com ângulos menores que 135 graus devem ter um raio contínuo de pelo menos 1/8 polegadas (~3mm).*</t>
  </si>
  <si>
    <t>Há espaçamento entre duas partes adjacentes que permita a limpeza física (por exemplo 0,5 polegada(~13mm)), minimizando juntas sobrepostas com espaçadores.*</t>
  </si>
  <si>
    <t>Os conjuntos, como buchas, engrenagens e rolamentos, são acessíveis ou desmontados para higienização.*</t>
  </si>
  <si>
    <t>As superfícies de contato com o produto evitam o acúmulo de resíduos durante as operações.</t>
  </si>
  <si>
    <t>As linhas de utilidade estão a 12” (~30 cm) do chão e podem ser limpas.</t>
  </si>
  <si>
    <t>•     M = Marginal (Metade dos Pontos)</t>
  </si>
  <si>
    <t>Traduzido por Commercial Food Sanitation L.L.C. — Especialistas em design higiênico, sanitização e proteção de produtos.</t>
  </si>
  <si>
    <t>Traduzido por Commercial Food Sanitation L.L.C. — 
Especialistas em design higiênico, sanitização e proteção de produtos.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</si>
</sst>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0.0;###0.0"/>
    <numFmt numFmtId="165" formatCode="###0;###0"/>
    <numFmt numFmtId="166" formatCode="###0.00;###0.00"/>
    <numFmt numFmtId="167" formatCode="0.0%"/>
  </numFmts>
  <fonts count="44">
    <font>
      <sz val="10"/>
      <color rgb="FF000000"/>
      <name val="Times New Roman"/>
      <charset val="204"/>
    </font>
    <font>
      <sz val="16"/>
      <name val="Minion Pro"/>
    </font>
    <font>
      <sz val="10"/>
      <color rgb="FF000000"/>
      <name val="Times New Roman"/>
      <family val="1"/>
    </font>
    <font>
      <sz val="16"/>
      <color rgb="FF953735"/>
      <name val="Myriad Pro"/>
    </font>
    <font>
      <b/>
      <sz val="16"/>
      <color rgb="FF000000"/>
      <name val="Minion Pro"/>
    </font>
    <font>
      <sz val="11"/>
      <color rgb="FF231F2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Calibri"/>
      <family val="2"/>
      <scheme val="minor"/>
    </font>
    <font>
      <u/>
      <sz val="16"/>
      <color rgb="FF1F8880"/>
      <name val="Calibri"/>
      <family val="2"/>
      <scheme val="minor"/>
    </font>
    <font>
      <u/>
      <sz val="16"/>
      <name val="Calibri"/>
      <family val="2"/>
      <scheme val="minor"/>
    </font>
    <font>
      <sz val="12"/>
      <color rgb="FF231F20"/>
      <name val="Calibri"/>
      <family val="2"/>
      <scheme val="minor"/>
    </font>
    <font>
      <sz val="20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Times New Roman"/>
      <family val="1"/>
    </font>
    <font>
      <b/>
      <sz val="10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i/>
      <sz val="10"/>
      <color theme="0" tint="-0.499984740745262"/>
      <name val="Times New Roman"/>
      <family val="1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  <font>
      <sz val="10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  <font>
      <u/>
      <sz val="10"/>
      <color theme="10"/>
      <name val="Times New Roman"/>
      <family val="1"/>
    </font>
    <font>
      <sz val="12"/>
      <color rgb="FF953735"/>
      <name val="Myriad Pro"/>
    </font>
    <font>
      <b/>
      <sz val="22"/>
      <color rgb="FF953735"/>
      <name val="Myriad Pro"/>
    </font>
    <font>
      <b/>
      <sz val="16"/>
      <color rgb="FF953735"/>
      <name val="Myriad Pro"/>
    </font>
    <font>
      <b/>
      <sz val="11"/>
      <color rgb="FF231F2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i/>
      <sz val="11"/>
      <color theme="0" tint="-0.499984740745262"/>
      <name val="Calibri"/>
      <family val="2"/>
      <scheme val="minor"/>
    </font>
    <font>
      <sz val="13"/>
      <color rgb="FF231F20"/>
      <name val="Calibri"/>
      <family val="2"/>
      <scheme val="minor"/>
    </font>
    <font>
      <sz val="13"/>
      <name val="Calibri"/>
      <family val="2"/>
      <scheme val="minor"/>
    </font>
    <font>
      <sz val="13"/>
      <color rgb="FF000000"/>
      <name val="Calibri"/>
      <family val="2"/>
      <scheme val="minor"/>
    </font>
    <font>
      <i/>
      <sz val="13"/>
      <color theme="0" tint="-0.499984740745262"/>
      <name val="Calibri"/>
      <family val="2"/>
      <scheme val="minor"/>
    </font>
    <font>
      <sz val="10"/>
      <color theme="0" tint="-0.499984740745262"/>
      <name val="Times New Roman"/>
      <family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/>
      <right/>
      <top/>
      <bottom style="thin">
        <color rgb="FF231F2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 style="thin">
        <color indexed="64"/>
      </right>
      <top style="thin">
        <color rgb="FF231F20"/>
      </top>
      <bottom style="thin">
        <color rgb="FF231F20"/>
      </bottom>
      <diagonal/>
    </border>
    <border>
      <left style="thin">
        <color indexed="64"/>
      </left>
      <right/>
      <top style="thin">
        <color rgb="FF231F20"/>
      </top>
      <bottom style="thin">
        <color indexed="64"/>
      </bottom>
      <diagonal/>
    </border>
    <border>
      <left/>
      <right/>
      <top style="thin">
        <color rgb="FF231F20"/>
      </top>
      <bottom style="thin">
        <color indexed="64"/>
      </bottom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indexed="64"/>
      </bottom>
      <diagonal/>
    </border>
    <border>
      <left style="thin">
        <color rgb="FF231F20"/>
      </left>
      <right style="thin">
        <color indexed="64"/>
      </right>
      <top style="thin">
        <color rgb="FF231F2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231F20"/>
      </top>
      <bottom style="thin">
        <color rgb="FF231F20"/>
      </bottom>
      <diagonal/>
    </border>
    <border>
      <left style="thin">
        <color indexed="64"/>
      </left>
      <right/>
      <top/>
      <bottom style="thin">
        <color rgb="FF231F20"/>
      </bottom>
      <diagonal/>
    </border>
    <border>
      <left/>
      <right style="thin">
        <color indexed="64"/>
      </right>
      <top/>
      <bottom style="thin">
        <color rgb="FF231F2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231F20"/>
      </left>
      <right/>
      <top style="thin">
        <color rgb="FF231F2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231F20"/>
      </left>
      <right style="thin">
        <color rgb="FF231F20"/>
      </right>
      <top style="thin">
        <color rgb="FF231F20"/>
      </top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31" fillId="0" borderId="0" applyNumberFormat="0" applyFill="0" applyBorder="0" applyAlignment="0" applyProtection="0"/>
  </cellStyleXfs>
  <cellXfs count="144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164" fontId="5" fillId="0" borderId="5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165" fontId="5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center" vertical="center" wrapText="1"/>
    </xf>
    <xf numFmtId="165" fontId="5" fillId="0" borderId="10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top" wrapText="1"/>
    </xf>
    <xf numFmtId="165" fontId="5" fillId="0" borderId="4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166" fontId="5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3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7" fillId="0" borderId="21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5" fillId="0" borderId="4" xfId="0" applyFont="1" applyBorder="1" applyAlignment="1">
      <alignment horizontal="left" vertical="center" wrapText="1"/>
    </xf>
    <xf numFmtId="0" fontId="22" fillId="0" borderId="0" xfId="0" applyFont="1" applyAlignment="1">
      <alignment horizontal="left" wrapText="1"/>
    </xf>
    <xf numFmtId="0" fontId="0" fillId="0" borderId="0" xfId="0" applyAlignment="1">
      <alignment horizontal="left" vertical="top" wrapText="1"/>
    </xf>
    <xf numFmtId="165" fontId="6" fillId="0" borderId="4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23" fillId="0" borderId="0" xfId="0" applyFont="1" applyAlignment="1">
      <alignment horizontal="left" vertical="top"/>
    </xf>
    <xf numFmtId="0" fontId="24" fillId="0" borderId="2" xfId="0" applyFont="1" applyBorder="1" applyAlignment="1">
      <alignment horizontal="center" vertical="center" wrapText="1"/>
    </xf>
    <xf numFmtId="165" fontId="24" fillId="0" borderId="6" xfId="0" applyNumberFormat="1" applyFont="1" applyBorder="1" applyAlignment="1">
      <alignment horizontal="center" vertical="center" wrapText="1"/>
    </xf>
    <xf numFmtId="165" fontId="24" fillId="0" borderId="20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top" wrapText="1"/>
    </xf>
    <xf numFmtId="165" fontId="24" fillId="0" borderId="4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left" vertical="top"/>
    </xf>
    <xf numFmtId="0" fontId="26" fillId="0" borderId="0" xfId="0" applyFont="1" applyAlignment="1">
      <alignment horizontal="left" vertical="top"/>
    </xf>
    <xf numFmtId="0" fontId="26" fillId="0" borderId="4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top" wrapText="1"/>
    </xf>
    <xf numFmtId="0" fontId="26" fillId="0" borderId="6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top"/>
    </xf>
    <xf numFmtId="0" fontId="28" fillId="0" borderId="0" xfId="0" applyFont="1" applyAlignment="1">
      <alignment horizontal="left" vertical="top"/>
    </xf>
    <xf numFmtId="0" fontId="0" fillId="0" borderId="0" xfId="0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167" fontId="1" fillId="0" borderId="4" xfId="1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left" vertical="top"/>
    </xf>
    <xf numFmtId="0" fontId="27" fillId="0" borderId="0" xfId="0" applyFont="1" applyAlignment="1">
      <alignment horizontal="left" vertical="center"/>
    </xf>
    <xf numFmtId="0" fontId="20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top" wrapText="1"/>
    </xf>
    <xf numFmtId="0" fontId="29" fillId="0" borderId="4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top" wrapText="1"/>
    </xf>
    <xf numFmtId="166" fontId="6" fillId="0" borderId="5" xfId="0" applyNumberFormat="1" applyFont="1" applyBorder="1" applyAlignment="1">
      <alignment horizontal="center" vertical="center" wrapText="1"/>
    </xf>
    <xf numFmtId="164" fontId="6" fillId="0" borderId="16" xfId="0" applyNumberFormat="1" applyFont="1" applyBorder="1" applyAlignment="1">
      <alignment horizontal="center" vertical="center" wrapText="1"/>
    </xf>
    <xf numFmtId="166" fontId="6" fillId="0" borderId="16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32" fillId="0" borderId="4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right" vertical="center" wrapText="1"/>
    </xf>
    <xf numFmtId="0" fontId="36" fillId="0" borderId="9" xfId="0" applyFont="1" applyBorder="1" applyAlignment="1">
      <alignment horizontal="center" vertical="center" wrapText="1"/>
    </xf>
    <xf numFmtId="165" fontId="38" fillId="0" borderId="20" xfId="0" applyNumberFormat="1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9" fillId="0" borderId="0" xfId="0" applyFont="1" applyAlignment="1">
      <alignment horizontal="left" vertical="top"/>
    </xf>
    <xf numFmtId="0" fontId="40" fillId="0" borderId="0" xfId="0" applyFont="1" applyAlignment="1">
      <alignment horizontal="left" vertical="center"/>
    </xf>
    <xf numFmtId="0" fontId="41" fillId="0" borderId="0" xfId="0" applyFont="1" applyAlignment="1">
      <alignment horizontal="center" vertical="top"/>
    </xf>
    <xf numFmtId="0" fontId="41" fillId="0" borderId="0" xfId="0" applyFont="1" applyAlignment="1">
      <alignment horizontal="left" vertical="top"/>
    </xf>
    <xf numFmtId="0" fontId="42" fillId="0" borderId="0" xfId="0" applyFont="1" applyAlignment="1">
      <alignment horizontal="left" vertical="top"/>
    </xf>
    <xf numFmtId="0" fontId="41" fillId="0" borderId="0" xfId="0" applyFont="1" applyAlignment="1">
      <alignment horizontal="left" vertical="top" wrapText="1"/>
    </xf>
    <xf numFmtId="0" fontId="40" fillId="0" borderId="0" xfId="0" applyFont="1" applyAlignment="1">
      <alignment horizontal="left" vertical="top" wrapText="1"/>
    </xf>
    <xf numFmtId="0" fontId="31" fillId="0" borderId="0" xfId="2" applyFill="1" applyBorder="1" applyAlignment="1">
      <alignment horizontal="left" vertical="top"/>
    </xf>
    <xf numFmtId="0" fontId="20" fillId="0" borderId="0" xfId="0" applyFont="1" applyAlignment="1">
      <alignment vertical="center"/>
    </xf>
    <xf numFmtId="0" fontId="43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0" fillId="0" borderId="4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33" fillId="0" borderId="0" xfId="0" applyFont="1" applyAlignment="1">
      <alignment horizontal="right" vertical="center"/>
    </xf>
    <xf numFmtId="0" fontId="10" fillId="0" borderId="11" xfId="0" applyFont="1" applyBorder="1" applyAlignment="1">
      <alignment horizontal="left" vertical="top"/>
    </xf>
    <xf numFmtId="0" fontId="11" fillId="0" borderId="12" xfId="0" applyFont="1" applyBorder="1" applyAlignment="1">
      <alignment horizontal="left" vertical="top"/>
    </xf>
    <xf numFmtId="0" fontId="11" fillId="0" borderId="13" xfId="0" applyFont="1" applyBorder="1" applyAlignment="1">
      <alignment horizontal="left" vertical="top"/>
    </xf>
    <xf numFmtId="0" fontId="17" fillId="0" borderId="14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15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18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17" fillId="0" borderId="22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24" fillId="0" borderId="0" xfId="0" applyFont="1" applyAlignment="1">
      <alignment horizontal="right" vertical="center" wrapText="1"/>
    </xf>
    <xf numFmtId="0" fontId="24" fillId="0" borderId="21" xfId="0" applyFont="1" applyBorder="1" applyAlignment="1">
      <alignment horizontal="right" vertical="center" wrapText="1"/>
    </xf>
    <xf numFmtId="0" fontId="12" fillId="0" borderId="22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14" fillId="0" borderId="19" xfId="0" applyFont="1" applyBorder="1" applyAlignment="1">
      <alignment horizontal="left" vertical="top" wrapText="1"/>
    </xf>
    <xf numFmtId="0" fontId="12" fillId="0" borderId="25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12" fillId="0" borderId="26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7" fillId="0" borderId="23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  <xf numFmtId="0" fontId="34" fillId="0" borderId="22" xfId="0" applyFont="1" applyBorder="1" applyAlignment="1">
      <alignment horizontal="right" vertical="center"/>
    </xf>
    <xf numFmtId="0" fontId="34" fillId="0" borderId="23" xfId="0" applyFont="1" applyBorder="1" applyAlignment="1">
      <alignment horizontal="right" vertical="center"/>
    </xf>
    <xf numFmtId="0" fontId="34" fillId="0" borderId="24" xfId="0" applyFont="1" applyBorder="1" applyAlignment="1">
      <alignment horizontal="right" vertical="center"/>
    </xf>
    <xf numFmtId="0" fontId="4" fillId="0" borderId="22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0" fontId="3" fillId="0" borderId="22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47945</xdr:colOff>
      <xdr:row>0</xdr:row>
      <xdr:rowOff>168911</xdr:rowOff>
    </xdr:from>
    <xdr:to>
      <xdr:col>0</xdr:col>
      <xdr:colOff>1168401</xdr:colOff>
      <xdr:row>0</xdr:row>
      <xdr:rowOff>439691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1F2186C-09AF-4C9D-A9C4-B46D04BCB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945" y="168911"/>
          <a:ext cx="1120456" cy="2809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878142</xdr:colOff>
      <xdr:row>0</xdr:row>
      <xdr:rowOff>192479</xdr:rowOff>
    </xdr:from>
    <xdr:to>
      <xdr:col>1</xdr:col>
      <xdr:colOff>3141133</xdr:colOff>
      <xdr:row>0</xdr:row>
      <xdr:rowOff>1084098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CA66DE-A6D0-4201-A3D6-E5ACE4494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35342" y="192479"/>
          <a:ext cx="2262991" cy="891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6"/>
  <sheetViews>
    <sheetView showGridLines="0" zoomScale="80" zoomScaleNormal="80" workbookViewId="0">
      <selection activeCell="K7" sqref="K7"/>
    </sheetView>
  </sheetViews>
  <sheetFormatPr defaultColWidth="8.77734375" defaultRowHeight="13.2"/>
  <cols>
    <col min="1" max="1" width="24.6640625" style="59" bestFit="1" customWidth="1"/>
    <col min="2" max="2" width="65.109375" style="59" customWidth="1"/>
    <col min="3" max="5" width="15.77734375" style="59" customWidth="1"/>
    <col min="6" max="16384" width="8.77734375" style="59"/>
  </cols>
  <sheetData>
    <row r="1" spans="1:5" ht="44.1" customHeight="1">
      <c r="A1" s="135" t="str">
        <f>Checklist!A1</f>
        <v>10 Princípios de Design de Segurança de Alimentos - Checklist</v>
      </c>
      <c r="B1" s="136"/>
      <c r="C1" s="136"/>
      <c r="D1" s="136"/>
      <c r="E1" s="137"/>
    </row>
    <row r="2" spans="1:5" ht="44.1" customHeight="1">
      <c r="A2" s="140" t="s">
        <v>0</v>
      </c>
      <c r="B2" s="141"/>
      <c r="C2" s="76" t="s">
        <v>1</v>
      </c>
      <c r="D2" s="76" t="s">
        <v>2</v>
      </c>
      <c r="E2" s="76" t="s">
        <v>3</v>
      </c>
    </row>
    <row r="3" spans="1:5" ht="29.1" customHeight="1">
      <c r="A3" s="142" t="str">
        <f>Checklist!A7</f>
        <v>1. Feito de Materias Compatíveis</v>
      </c>
      <c r="B3" s="143"/>
      <c r="C3" s="60">
        <f>Checklist!F20</f>
        <v>0</v>
      </c>
      <c r="D3" s="60">
        <f>Checklist!G20</f>
        <v>100</v>
      </c>
      <c r="E3" s="61">
        <f>C3/D3</f>
        <v>0</v>
      </c>
    </row>
    <row r="4" spans="1:5" ht="29.1" customHeight="1">
      <c r="A4" s="142" t="str">
        <f>Checklist!A22</f>
        <v xml:space="preserve">2. Acessível para Inspeção, Manutenção e Higienização </v>
      </c>
      <c r="B4" s="143"/>
      <c r="C4" s="60">
        <f>Checklist!F40</f>
        <v>0</v>
      </c>
      <c r="D4" s="60">
        <f>Checklist!G40</f>
        <v>150</v>
      </c>
      <c r="E4" s="61">
        <f t="shared" ref="E4:E13" si="0">C4/D4</f>
        <v>0</v>
      </c>
    </row>
    <row r="5" spans="1:5" ht="29.1" customHeight="1">
      <c r="A5" s="142" t="str">
        <f>Checklist!A42</f>
        <v>3. Sem Acúmulo de Produto, Líquido ou Outro Material</v>
      </c>
      <c r="B5" s="143"/>
      <c r="C5" s="60">
        <f>Checklist!F51</f>
        <v>0</v>
      </c>
      <c r="D5" s="60">
        <f>Checklist!G51</f>
        <v>100</v>
      </c>
      <c r="E5" s="61">
        <f t="shared" si="0"/>
        <v>0</v>
      </c>
    </row>
    <row r="6" spans="1:5" ht="29.1" customHeight="1">
      <c r="A6" s="142" t="str">
        <f>Checklist!A53</f>
        <v xml:space="preserve">4. Áreas Ocas / Hermeticamente Fechadas </v>
      </c>
      <c r="B6" s="143"/>
      <c r="C6" s="60">
        <f>Checklist!F61</f>
        <v>0</v>
      </c>
      <c r="D6" s="60">
        <f>Checklist!G61</f>
        <v>110</v>
      </c>
      <c r="E6" s="61">
        <f t="shared" si="0"/>
        <v>0</v>
      </c>
    </row>
    <row r="7" spans="1:5" ht="29.1" customHeight="1">
      <c r="A7" s="142" t="str">
        <f>Checklist!A63</f>
        <v>5. Sem Nichos</v>
      </c>
      <c r="B7" s="143"/>
      <c r="C7" s="60">
        <f>Checklist!F81</f>
        <v>0</v>
      </c>
      <c r="D7" s="60">
        <f>Checklist!G81</f>
        <v>150</v>
      </c>
      <c r="E7" s="61">
        <f t="shared" si="0"/>
        <v>0</v>
      </c>
    </row>
    <row r="8" spans="1:5" ht="29.1" customHeight="1">
      <c r="A8" s="142" t="str">
        <f>Checklist!A83</f>
        <v>6. Performance Operacional</v>
      </c>
      <c r="B8" s="143"/>
      <c r="C8" s="60">
        <f>Checklist!F93</f>
        <v>0</v>
      </c>
      <c r="D8" s="60">
        <f>Checklist!G95</f>
        <v>120</v>
      </c>
      <c r="E8" s="61">
        <f t="shared" si="0"/>
        <v>0</v>
      </c>
    </row>
    <row r="9" spans="1:5" ht="29.1" customHeight="1">
      <c r="A9" s="142" t="str">
        <f>Checklist!A97</f>
        <v>7. Gabinetes de Manutenção</v>
      </c>
      <c r="B9" s="143"/>
      <c r="C9" s="60">
        <f>Checklist!F106</f>
        <v>0</v>
      </c>
      <c r="D9" s="60">
        <f>Checklist!G106</f>
        <v>50</v>
      </c>
      <c r="E9" s="61">
        <f t="shared" si="0"/>
        <v>0</v>
      </c>
    </row>
    <row r="10" spans="1:5" ht="29.1" customHeight="1">
      <c r="A10" s="142" t="str">
        <f>Checklist!A108</f>
        <v>8. Compatibilidade com Outros Sistemas da Planta</v>
      </c>
      <c r="B10" s="143"/>
      <c r="C10" s="60">
        <f>Checklist!F118</f>
        <v>0</v>
      </c>
      <c r="D10" s="60">
        <f>Checklist!G118</f>
        <v>60</v>
      </c>
      <c r="E10" s="61">
        <f t="shared" si="0"/>
        <v>0</v>
      </c>
    </row>
    <row r="11" spans="1:5" ht="29.1" customHeight="1">
      <c r="A11" s="142" t="str">
        <f>Checklist!A120</f>
        <v>9. Higienizável a um Nível Microbiológico</v>
      </c>
      <c r="B11" s="143"/>
      <c r="C11" s="60">
        <f>Checklist!F127</f>
        <v>0</v>
      </c>
      <c r="D11" s="60">
        <f>Checklist!G127</f>
        <v>100</v>
      </c>
      <c r="E11" s="61">
        <f t="shared" si="0"/>
        <v>0</v>
      </c>
    </row>
    <row r="12" spans="1:5" ht="29.1" customHeight="1">
      <c r="A12" s="142" t="str">
        <f>Checklist!A129</f>
        <v>10. Protocolos de Sanitização Validados</v>
      </c>
      <c r="B12" s="143"/>
      <c r="C12" s="60">
        <f>Checklist!F137</f>
        <v>0</v>
      </c>
      <c r="D12" s="60">
        <f>Checklist!G137</f>
        <v>60</v>
      </c>
      <c r="E12" s="61">
        <f t="shared" si="0"/>
        <v>0</v>
      </c>
    </row>
    <row r="13" spans="1:5" ht="24" customHeight="1">
      <c r="A13" s="138" t="s">
        <v>4</v>
      </c>
      <c r="B13" s="139"/>
      <c r="C13" s="62">
        <f>SUM(C3:C12)</f>
        <v>0</v>
      </c>
      <c r="D13" s="62">
        <f>SUM(D3:D12)</f>
        <v>1000</v>
      </c>
      <c r="E13" s="61">
        <f t="shared" si="0"/>
        <v>0</v>
      </c>
    </row>
    <row r="25" spans="1:1">
      <c r="A25" s="98" t="s">
        <v>162</v>
      </c>
    </row>
    <row r="26" spans="1:1">
      <c r="A26" s="97"/>
    </row>
  </sheetData>
  <mergeCells count="13">
    <mergeCell ref="A1:E1"/>
    <mergeCell ref="A13:B13"/>
    <mergeCell ref="A2:B2"/>
    <mergeCell ref="A3:B3"/>
    <mergeCell ref="A4:B4"/>
    <mergeCell ref="A12:B12"/>
    <mergeCell ref="A11:B11"/>
    <mergeCell ref="A10:B10"/>
    <mergeCell ref="A9:B9"/>
    <mergeCell ref="A8:B8"/>
    <mergeCell ref="A7:B7"/>
    <mergeCell ref="A6:B6"/>
    <mergeCell ref="A5:B5"/>
  </mergeCells>
  <printOptions horizontalCentered="1"/>
  <pageMargins left="0.25" right="0.25" top="0.25" bottom="0.35" header="0.1" footer="0.2"/>
  <pageSetup scale="83" fitToHeight="0" orientation="portrait" r:id="rId1"/>
  <headerFooter>
    <oddFooter>&amp;CS = Satisfactory; M = Marginal; U = Unacceptable; NA = Not Applicable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37"/>
  <sheetViews>
    <sheetView showGridLines="0" tabSelected="1" zoomScale="90" zoomScaleNormal="90" zoomScaleSheetLayoutView="100" zoomScalePageLayoutView="60" workbookViewId="0">
      <selection sqref="A1:H1"/>
    </sheetView>
  </sheetViews>
  <sheetFormatPr defaultRowHeight="13.8"/>
  <cols>
    <col min="1" max="1" width="6.6640625" customWidth="1"/>
    <col min="2" max="2" width="84" style="44" customWidth="1"/>
    <col min="3" max="3" width="16.44140625" style="58" customWidth="1"/>
    <col min="4" max="4" width="16.109375" style="1" customWidth="1"/>
    <col min="5" max="5" width="22.6640625" customWidth="1"/>
    <col min="6" max="6" width="12" customWidth="1"/>
    <col min="7" max="7" width="12" style="52" customWidth="1"/>
    <col min="8" max="8" width="12.77734375" customWidth="1"/>
    <col min="9" max="9" width="9" style="29" customWidth="1"/>
    <col min="10" max="10" width="9" style="40" customWidth="1"/>
    <col min="11" max="11" width="9" customWidth="1"/>
  </cols>
  <sheetData>
    <row r="1" spans="1:10" ht="101.4" customHeight="1">
      <c r="A1" s="101" t="s">
        <v>5</v>
      </c>
      <c r="B1" s="101"/>
      <c r="C1" s="101"/>
      <c r="D1" s="101"/>
      <c r="E1" s="101"/>
      <c r="F1" s="101"/>
      <c r="G1" s="101"/>
      <c r="H1" s="101"/>
      <c r="I1" s="39"/>
    </row>
    <row r="2" spans="1:10" s="7" customFormat="1" ht="21" customHeight="1">
      <c r="A2" s="26" t="s">
        <v>6</v>
      </c>
      <c r="B2" s="42"/>
      <c r="C2" s="53"/>
      <c r="D2" s="21"/>
      <c r="G2" s="45"/>
      <c r="J2" s="37"/>
    </row>
    <row r="3" spans="1:10" s="91" customFormat="1" ht="21" customHeight="1">
      <c r="A3" s="88" t="s">
        <v>7</v>
      </c>
      <c r="B3" s="89"/>
      <c r="C3" s="88" t="s">
        <v>8</v>
      </c>
      <c r="D3" s="90"/>
      <c r="G3" s="92"/>
      <c r="I3" s="93"/>
      <c r="J3" s="93"/>
    </row>
    <row r="4" spans="1:10" s="91" customFormat="1" ht="21" customHeight="1">
      <c r="A4" s="88" t="s">
        <v>161</v>
      </c>
      <c r="B4" s="89"/>
      <c r="C4" s="88" t="s">
        <v>9</v>
      </c>
      <c r="D4" s="90"/>
      <c r="G4" s="92"/>
      <c r="I4" s="94"/>
      <c r="J4" s="93"/>
    </row>
    <row r="5" spans="1:10" s="53" customFormat="1" ht="21" customHeight="1">
      <c r="A5" s="96" t="s">
        <v>10</v>
      </c>
      <c r="B5" s="96"/>
      <c r="C5" s="96"/>
      <c r="D5" s="124" t="s">
        <v>163</v>
      </c>
      <c r="E5" s="124"/>
      <c r="F5" s="124"/>
      <c r="G5" s="124"/>
      <c r="H5" s="124"/>
      <c r="J5" s="55"/>
    </row>
    <row r="6" spans="1:10" s="57" customFormat="1" ht="24.6" customHeight="1">
      <c r="A6" s="63" t="s">
        <v>11</v>
      </c>
      <c r="B6" s="64"/>
      <c r="C6" s="95"/>
      <c r="D6" s="125"/>
      <c r="E6" s="125"/>
      <c r="F6" s="125"/>
      <c r="G6" s="125"/>
      <c r="H6" s="125"/>
      <c r="I6" s="65"/>
      <c r="J6" s="66"/>
    </row>
    <row r="7" spans="1:10" s="7" customFormat="1" ht="21.9" customHeight="1">
      <c r="A7" s="111" t="s">
        <v>12</v>
      </c>
      <c r="B7" s="112"/>
      <c r="C7" s="112"/>
      <c r="D7" s="112"/>
      <c r="E7" s="112"/>
      <c r="F7" s="112"/>
      <c r="G7" s="112"/>
      <c r="H7" s="113"/>
      <c r="I7" s="37"/>
      <c r="J7" s="37"/>
    </row>
    <row r="8" spans="1:10" s="7" customFormat="1" ht="36" customHeight="1">
      <c r="A8" s="114" t="s">
        <v>13</v>
      </c>
      <c r="B8" s="115"/>
      <c r="C8" s="116"/>
      <c r="D8" s="116"/>
      <c r="E8" s="115"/>
      <c r="F8" s="115"/>
      <c r="G8" s="115"/>
      <c r="H8" s="117"/>
      <c r="I8" s="33"/>
      <c r="J8" s="37"/>
    </row>
    <row r="9" spans="1:10" s="7" customFormat="1" ht="30" customHeight="1">
      <c r="A9" s="77" t="s">
        <v>144</v>
      </c>
      <c r="B9" s="78" t="s">
        <v>15</v>
      </c>
      <c r="C9" s="79" t="s">
        <v>16</v>
      </c>
      <c r="D9" s="80" t="s">
        <v>145</v>
      </c>
      <c r="E9" s="81" t="s">
        <v>18</v>
      </c>
      <c r="F9" s="81" t="s">
        <v>1</v>
      </c>
      <c r="G9" s="82" t="s">
        <v>19</v>
      </c>
      <c r="H9" s="83" t="s">
        <v>20</v>
      </c>
      <c r="I9" s="29"/>
      <c r="J9" s="37"/>
    </row>
    <row r="10" spans="1:10" s="7" customFormat="1" ht="51" customHeight="1">
      <c r="A10" s="2">
        <v>1.1000000000000001</v>
      </c>
      <c r="B10" s="19" t="s">
        <v>21</v>
      </c>
      <c r="C10" s="54" t="s">
        <v>22</v>
      </c>
      <c r="D10" s="3"/>
      <c r="E10" s="4"/>
      <c r="F10" s="5">
        <f>IF(D10="S",H10,IF(D10="M",(H10/2),IF(D10="U",0,IF(D10="NA","NA",IF(D10="", 0)))))</f>
        <v>0</v>
      </c>
      <c r="G10" s="47">
        <f t="shared" ref="G10:G19" si="0">IF(D10="NA", 0, H10)</f>
        <v>10</v>
      </c>
      <c r="H10" s="6">
        <v>10</v>
      </c>
      <c r="I10" s="29"/>
      <c r="J10" s="37"/>
    </row>
    <row r="11" spans="1:10" s="7" customFormat="1" ht="31.5" customHeight="1">
      <c r="A11" s="2">
        <v>1.2</v>
      </c>
      <c r="B11" s="19" t="s">
        <v>23</v>
      </c>
      <c r="C11" s="54" t="s">
        <v>24</v>
      </c>
      <c r="D11" s="3"/>
      <c r="E11" s="4"/>
      <c r="F11" s="5">
        <f t="shared" ref="F11:F19" si="1">IF(D11="S",H11,IF(D11="M",(H11/2),IF(D11="U",0,IF(D11="NA","NA",IF(D11="", 0)))))</f>
        <v>0</v>
      </c>
      <c r="G11" s="47">
        <f t="shared" si="0"/>
        <v>10</v>
      </c>
      <c r="H11" s="6">
        <v>10</v>
      </c>
      <c r="I11" s="29"/>
      <c r="J11" s="37"/>
    </row>
    <row r="12" spans="1:10" s="7" customFormat="1" ht="49.5" customHeight="1">
      <c r="A12" s="2">
        <v>1.3</v>
      </c>
      <c r="B12" s="19" t="s">
        <v>25</v>
      </c>
      <c r="C12" s="8" t="s">
        <v>26</v>
      </c>
      <c r="D12" s="3"/>
      <c r="E12" s="4"/>
      <c r="F12" s="5">
        <f t="shared" si="1"/>
        <v>0</v>
      </c>
      <c r="G12" s="47">
        <f t="shared" si="0"/>
        <v>10</v>
      </c>
      <c r="H12" s="6">
        <v>10</v>
      </c>
      <c r="I12" s="29"/>
      <c r="J12" s="37"/>
    </row>
    <row r="13" spans="1:10" s="7" customFormat="1" ht="38.4" customHeight="1">
      <c r="A13" s="2">
        <v>1.4</v>
      </c>
      <c r="B13" s="19" t="s">
        <v>27</v>
      </c>
      <c r="C13" s="8" t="s">
        <v>28</v>
      </c>
      <c r="D13" s="3"/>
      <c r="E13" s="4"/>
      <c r="F13" s="5">
        <f t="shared" si="1"/>
        <v>0</v>
      </c>
      <c r="G13" s="47">
        <f t="shared" si="0"/>
        <v>10</v>
      </c>
      <c r="H13" s="6">
        <v>10</v>
      </c>
      <c r="I13" s="29"/>
      <c r="J13" s="37"/>
    </row>
    <row r="14" spans="1:10" s="7" customFormat="1" ht="48.6" customHeight="1">
      <c r="A14" s="2">
        <v>1.5</v>
      </c>
      <c r="B14" s="19" t="s">
        <v>29</v>
      </c>
      <c r="C14" s="8" t="s">
        <v>30</v>
      </c>
      <c r="D14" s="3"/>
      <c r="E14" s="4"/>
      <c r="F14" s="5">
        <f t="shared" si="1"/>
        <v>0</v>
      </c>
      <c r="G14" s="47">
        <f t="shared" si="0"/>
        <v>10</v>
      </c>
      <c r="H14" s="6">
        <v>10</v>
      </c>
      <c r="I14" s="29"/>
      <c r="J14" s="37"/>
    </row>
    <row r="15" spans="1:10" s="7" customFormat="1" ht="24" customHeight="1">
      <c r="A15" s="2">
        <v>1.6</v>
      </c>
      <c r="B15" s="19" t="s">
        <v>146</v>
      </c>
      <c r="C15" s="8" t="s">
        <v>31</v>
      </c>
      <c r="D15" s="3"/>
      <c r="E15" s="4"/>
      <c r="F15" s="5">
        <f t="shared" si="1"/>
        <v>0</v>
      </c>
      <c r="G15" s="47">
        <f t="shared" si="0"/>
        <v>10</v>
      </c>
      <c r="H15" s="6">
        <v>10</v>
      </c>
      <c r="I15" s="29"/>
      <c r="J15" s="37"/>
    </row>
    <row r="16" spans="1:10" s="7" customFormat="1" ht="38.4" customHeight="1">
      <c r="A16" s="2">
        <v>1.7</v>
      </c>
      <c r="B16" s="19" t="s">
        <v>32</v>
      </c>
      <c r="C16" s="54" t="s">
        <v>33</v>
      </c>
      <c r="D16" s="3"/>
      <c r="E16" s="4"/>
      <c r="F16" s="5">
        <f t="shared" si="1"/>
        <v>0</v>
      </c>
      <c r="G16" s="47">
        <f t="shared" si="0"/>
        <v>10</v>
      </c>
      <c r="H16" s="6">
        <v>10</v>
      </c>
      <c r="I16" s="29"/>
      <c r="J16" s="37"/>
    </row>
    <row r="17" spans="1:10" s="7" customFormat="1" ht="24" customHeight="1">
      <c r="A17" s="2">
        <v>1.8</v>
      </c>
      <c r="B17" s="19" t="s">
        <v>34</v>
      </c>
      <c r="C17" s="8" t="s">
        <v>35</v>
      </c>
      <c r="D17" s="3"/>
      <c r="E17" s="4"/>
      <c r="F17" s="5">
        <f t="shared" si="1"/>
        <v>0</v>
      </c>
      <c r="G17" s="47">
        <f t="shared" si="0"/>
        <v>10</v>
      </c>
      <c r="H17" s="6">
        <v>10</v>
      </c>
      <c r="I17" s="29"/>
      <c r="J17" s="37"/>
    </row>
    <row r="18" spans="1:10" s="7" customFormat="1" ht="49.5" customHeight="1">
      <c r="A18" s="34">
        <v>1.9</v>
      </c>
      <c r="B18" s="19" t="s">
        <v>36</v>
      </c>
      <c r="C18" s="54" t="s">
        <v>37</v>
      </c>
      <c r="D18" s="3"/>
      <c r="E18" s="4"/>
      <c r="F18" s="5">
        <f t="shared" si="1"/>
        <v>0</v>
      </c>
      <c r="G18" s="47">
        <f t="shared" si="0"/>
        <v>10</v>
      </c>
      <c r="H18" s="6">
        <v>10</v>
      </c>
      <c r="I18" s="29"/>
      <c r="J18" s="37"/>
    </row>
    <row r="19" spans="1:10" s="7" customFormat="1" ht="24" customHeight="1">
      <c r="A19" s="69">
        <v>1.1000000000000001</v>
      </c>
      <c r="B19" s="19" t="s">
        <v>38</v>
      </c>
      <c r="C19" s="54" t="s">
        <v>39</v>
      </c>
      <c r="D19" s="30"/>
      <c r="E19" s="31"/>
      <c r="F19" s="5">
        <f t="shared" si="1"/>
        <v>0</v>
      </c>
      <c r="G19" s="47">
        <f t="shared" si="0"/>
        <v>10</v>
      </c>
      <c r="H19" s="6">
        <v>10</v>
      </c>
      <c r="I19" s="29"/>
      <c r="J19" s="37"/>
    </row>
    <row r="20" spans="1:10" s="7" customFormat="1" ht="14.4">
      <c r="A20" s="108"/>
      <c r="B20" s="109"/>
      <c r="C20" s="110"/>
      <c r="D20" s="110"/>
      <c r="E20" s="84" t="s">
        <v>40</v>
      </c>
      <c r="F20" s="85">
        <f>SUM(F10:F19)</f>
        <v>0</v>
      </c>
      <c r="G20" s="86">
        <f>SUM(G10:G19)</f>
        <v>100</v>
      </c>
      <c r="H20" s="87">
        <f>SUM(H10:H19)</f>
        <v>100</v>
      </c>
      <c r="I20" s="29"/>
      <c r="J20" s="37"/>
    </row>
    <row r="21" spans="1:10" s="7" customFormat="1" ht="20.100000000000001" customHeight="1">
      <c r="A21" s="37"/>
      <c r="B21" s="43"/>
      <c r="C21" s="55"/>
      <c r="D21" s="37"/>
      <c r="E21" s="23"/>
      <c r="F21" s="24"/>
      <c r="G21" s="49"/>
      <c r="H21" s="24"/>
      <c r="I21" s="29"/>
      <c r="J21" s="37"/>
    </row>
    <row r="22" spans="1:10" s="7" customFormat="1" ht="21.9" customHeight="1">
      <c r="A22" s="111" t="s">
        <v>41</v>
      </c>
      <c r="B22" s="118"/>
      <c r="C22" s="118"/>
      <c r="D22" s="118"/>
      <c r="E22" s="118"/>
      <c r="F22" s="118"/>
      <c r="G22" s="118"/>
      <c r="H22" s="119"/>
      <c r="I22" s="29"/>
      <c r="J22" s="37"/>
    </row>
    <row r="23" spans="1:10" s="7" customFormat="1" ht="26.4" customHeight="1">
      <c r="A23" s="114" t="s">
        <v>42</v>
      </c>
      <c r="B23" s="115"/>
      <c r="C23" s="116"/>
      <c r="D23" s="116"/>
      <c r="E23" s="115"/>
      <c r="F23" s="115"/>
      <c r="G23" s="115"/>
      <c r="H23" s="117"/>
      <c r="I23" s="29"/>
      <c r="J23" s="37"/>
    </row>
    <row r="24" spans="1:10" s="7" customFormat="1" ht="30" customHeight="1">
      <c r="A24" s="13" t="s">
        <v>14</v>
      </c>
      <c r="B24" s="14" t="s">
        <v>15</v>
      </c>
      <c r="C24" s="72" t="s">
        <v>16</v>
      </c>
      <c r="D24" s="9" t="s">
        <v>17</v>
      </c>
      <c r="E24" s="73" t="s">
        <v>18</v>
      </c>
      <c r="F24" s="73" t="s">
        <v>1</v>
      </c>
      <c r="G24" s="46" t="s">
        <v>19</v>
      </c>
      <c r="H24" s="74" t="s">
        <v>20</v>
      </c>
      <c r="I24" s="29"/>
      <c r="J24" s="37"/>
    </row>
    <row r="25" spans="1:10" s="7" customFormat="1" ht="33.75" customHeight="1">
      <c r="A25" s="15">
        <v>2.1</v>
      </c>
      <c r="B25" s="19" t="s">
        <v>43</v>
      </c>
      <c r="C25" s="8" t="s">
        <v>44</v>
      </c>
      <c r="D25" s="3"/>
      <c r="E25" s="4"/>
      <c r="F25" s="5">
        <f t="shared" ref="F25:F39" si="2">IF(D25="S",H25,IF(D25="M",(H25/2),IF(D25="U",0,IF(D25="NA","NA",IF(D25="", 0)))))</f>
        <v>0</v>
      </c>
      <c r="G25" s="47">
        <f t="shared" ref="G25:G39" si="3">IF(D25="NA", 0, H25)</f>
        <v>15</v>
      </c>
      <c r="H25" s="6">
        <v>15</v>
      </c>
      <c r="I25" s="29"/>
      <c r="J25" s="37"/>
    </row>
    <row r="26" spans="1:10" s="7" customFormat="1" ht="50.25" customHeight="1">
      <c r="A26" s="15">
        <v>2.2000000000000002</v>
      </c>
      <c r="B26" s="19" t="s">
        <v>147</v>
      </c>
      <c r="C26" s="8" t="s">
        <v>44</v>
      </c>
      <c r="D26" s="3"/>
      <c r="E26" s="4"/>
      <c r="F26" s="5">
        <f t="shared" si="2"/>
        <v>0</v>
      </c>
      <c r="G26" s="47">
        <f t="shared" si="3"/>
        <v>15</v>
      </c>
      <c r="H26" s="6">
        <v>15</v>
      </c>
      <c r="I26" s="29"/>
      <c r="J26" s="37"/>
    </row>
    <row r="27" spans="1:10" s="7" customFormat="1" ht="63.6" customHeight="1">
      <c r="A27" s="15">
        <v>2.2999999999999998</v>
      </c>
      <c r="B27" s="19" t="s">
        <v>148</v>
      </c>
      <c r="C27" s="54" t="s">
        <v>45</v>
      </c>
      <c r="D27" s="3"/>
      <c r="E27" s="4"/>
      <c r="F27" s="5">
        <f t="shared" si="2"/>
        <v>0</v>
      </c>
      <c r="G27" s="47">
        <f t="shared" si="3"/>
        <v>10</v>
      </c>
      <c r="H27" s="6">
        <v>10</v>
      </c>
      <c r="I27" s="29"/>
      <c r="J27" s="37"/>
    </row>
    <row r="28" spans="1:10" s="7" customFormat="1" ht="76.5" customHeight="1">
      <c r="A28" s="15">
        <v>2.4</v>
      </c>
      <c r="B28" s="19" t="s">
        <v>46</v>
      </c>
      <c r="C28" s="8" t="s">
        <v>28</v>
      </c>
      <c r="D28" s="3"/>
      <c r="E28" s="4"/>
      <c r="F28" s="5">
        <f t="shared" si="2"/>
        <v>0</v>
      </c>
      <c r="G28" s="47">
        <f t="shared" si="3"/>
        <v>5</v>
      </c>
      <c r="H28" s="6">
        <v>5</v>
      </c>
      <c r="I28" s="29"/>
      <c r="J28" s="37"/>
    </row>
    <row r="29" spans="1:10" s="7" customFormat="1" ht="76.5" customHeight="1">
      <c r="A29" s="15">
        <v>2.5</v>
      </c>
      <c r="B29" s="19" t="s">
        <v>149</v>
      </c>
      <c r="C29" s="8" t="s">
        <v>47</v>
      </c>
      <c r="D29" s="3"/>
      <c r="E29" s="4"/>
      <c r="F29" s="5">
        <f t="shared" si="2"/>
        <v>0</v>
      </c>
      <c r="G29" s="47">
        <f t="shared" si="3"/>
        <v>10</v>
      </c>
      <c r="H29" s="6">
        <v>10</v>
      </c>
      <c r="I29" s="29"/>
      <c r="J29" s="37"/>
    </row>
    <row r="30" spans="1:10" s="7" customFormat="1" ht="59.1" customHeight="1">
      <c r="A30" s="15">
        <v>2.6</v>
      </c>
      <c r="B30" s="19" t="s">
        <v>150</v>
      </c>
      <c r="C30" s="8" t="s">
        <v>28</v>
      </c>
      <c r="D30" s="3"/>
      <c r="E30" s="4"/>
      <c r="F30" s="5">
        <f t="shared" si="2"/>
        <v>0</v>
      </c>
      <c r="G30" s="47">
        <f t="shared" si="3"/>
        <v>10</v>
      </c>
      <c r="H30" s="6">
        <v>10</v>
      </c>
      <c r="I30" s="37"/>
      <c r="J30" s="37"/>
    </row>
    <row r="31" spans="1:10" s="7" customFormat="1" ht="49.5" customHeight="1">
      <c r="A31" s="70">
        <v>2.7</v>
      </c>
      <c r="B31" s="19" t="s">
        <v>48</v>
      </c>
      <c r="C31" s="38" t="s">
        <v>39</v>
      </c>
      <c r="D31" s="3"/>
      <c r="E31" s="4"/>
      <c r="F31" s="5">
        <f t="shared" si="2"/>
        <v>0</v>
      </c>
      <c r="G31" s="47">
        <f t="shared" si="3"/>
        <v>10</v>
      </c>
      <c r="H31" s="6">
        <v>10</v>
      </c>
      <c r="I31" s="29"/>
      <c r="J31" s="37"/>
    </row>
    <row r="32" spans="1:10" s="7" customFormat="1" ht="43.2">
      <c r="A32" s="70">
        <v>2.8</v>
      </c>
      <c r="B32" s="19" t="s">
        <v>49</v>
      </c>
      <c r="C32" s="8" t="s">
        <v>50</v>
      </c>
      <c r="D32" s="3"/>
      <c r="E32" s="4"/>
      <c r="F32" s="5">
        <f t="shared" si="2"/>
        <v>0</v>
      </c>
      <c r="G32" s="47">
        <f t="shared" si="3"/>
        <v>10</v>
      </c>
      <c r="H32" s="6">
        <v>10</v>
      </c>
      <c r="I32" s="29"/>
      <c r="J32" s="37"/>
    </row>
    <row r="33" spans="1:10" s="7" customFormat="1" ht="26.1" customHeight="1">
      <c r="A33" s="70">
        <v>2.9</v>
      </c>
      <c r="B33" s="19" t="s">
        <v>51</v>
      </c>
      <c r="C33" s="8" t="s">
        <v>52</v>
      </c>
      <c r="D33" s="3"/>
      <c r="E33" s="4"/>
      <c r="F33" s="5">
        <f t="shared" si="2"/>
        <v>0</v>
      </c>
      <c r="G33" s="47">
        <f t="shared" si="3"/>
        <v>10</v>
      </c>
      <c r="H33" s="6">
        <v>10</v>
      </c>
      <c r="I33" s="29"/>
      <c r="J33" s="37"/>
    </row>
    <row r="34" spans="1:10" s="7" customFormat="1" ht="51" customHeight="1">
      <c r="A34" s="71">
        <v>2.1</v>
      </c>
      <c r="B34" s="19" t="s">
        <v>151</v>
      </c>
      <c r="C34" s="8" t="s">
        <v>53</v>
      </c>
      <c r="D34" s="3"/>
      <c r="E34" s="4"/>
      <c r="F34" s="5">
        <f t="shared" si="2"/>
        <v>0</v>
      </c>
      <c r="G34" s="47">
        <f t="shared" si="3"/>
        <v>10</v>
      </c>
      <c r="H34" s="6">
        <v>10</v>
      </c>
      <c r="I34" s="29"/>
      <c r="J34" s="37"/>
    </row>
    <row r="35" spans="1:10" s="7" customFormat="1" ht="32.25" customHeight="1">
      <c r="A35" s="71">
        <v>2.11</v>
      </c>
      <c r="B35" s="19" t="s">
        <v>153</v>
      </c>
      <c r="C35" s="8" t="s">
        <v>50</v>
      </c>
      <c r="D35" s="3"/>
      <c r="E35" s="4"/>
      <c r="F35" s="5">
        <f t="shared" si="2"/>
        <v>0</v>
      </c>
      <c r="G35" s="47">
        <f t="shared" si="3"/>
        <v>10</v>
      </c>
      <c r="H35" s="6">
        <v>10</v>
      </c>
      <c r="I35" s="29"/>
      <c r="J35" s="37"/>
    </row>
    <row r="36" spans="1:10" s="7" customFormat="1" ht="48.75" customHeight="1">
      <c r="A36" s="71">
        <v>2.12</v>
      </c>
      <c r="B36" s="19" t="s">
        <v>54</v>
      </c>
      <c r="C36" s="8" t="s">
        <v>55</v>
      </c>
      <c r="D36" s="3"/>
      <c r="E36" s="4"/>
      <c r="F36" s="5">
        <f t="shared" si="2"/>
        <v>0</v>
      </c>
      <c r="G36" s="47">
        <f t="shared" si="3"/>
        <v>5</v>
      </c>
      <c r="H36" s="6">
        <v>5</v>
      </c>
      <c r="I36" s="29"/>
      <c r="J36" s="37"/>
    </row>
    <row r="37" spans="1:10" s="7" customFormat="1" ht="39" customHeight="1">
      <c r="A37" s="71">
        <v>2.13</v>
      </c>
      <c r="B37" s="19" t="s">
        <v>152</v>
      </c>
      <c r="C37" s="8" t="s">
        <v>50</v>
      </c>
      <c r="D37" s="3"/>
      <c r="E37" s="4"/>
      <c r="F37" s="5">
        <f t="shared" si="2"/>
        <v>0</v>
      </c>
      <c r="G37" s="47">
        <f t="shared" si="3"/>
        <v>10</v>
      </c>
      <c r="H37" s="6">
        <v>10</v>
      </c>
      <c r="I37" s="29"/>
      <c r="J37" s="37"/>
    </row>
    <row r="38" spans="1:10" s="7" customFormat="1" ht="50.25" customHeight="1">
      <c r="A38" s="71">
        <v>2.14</v>
      </c>
      <c r="B38" s="19" t="s">
        <v>56</v>
      </c>
      <c r="C38" s="8" t="s">
        <v>57</v>
      </c>
      <c r="D38" s="3"/>
      <c r="E38" s="4"/>
      <c r="F38" s="5">
        <f t="shared" si="2"/>
        <v>0</v>
      </c>
      <c r="G38" s="47">
        <f t="shared" si="3"/>
        <v>10</v>
      </c>
      <c r="H38" s="6">
        <v>10</v>
      </c>
      <c r="I38" s="29"/>
      <c r="J38" s="37"/>
    </row>
    <row r="39" spans="1:10" s="7" customFormat="1" ht="26.1" customHeight="1">
      <c r="A39" s="71">
        <v>2.15</v>
      </c>
      <c r="B39" s="19" t="s">
        <v>58</v>
      </c>
      <c r="C39" s="8" t="s">
        <v>39</v>
      </c>
      <c r="D39" s="30"/>
      <c r="E39" s="31"/>
      <c r="F39" s="5">
        <f t="shared" si="2"/>
        <v>0</v>
      </c>
      <c r="G39" s="47">
        <f t="shared" si="3"/>
        <v>10</v>
      </c>
      <c r="H39" s="6">
        <v>10</v>
      </c>
      <c r="I39" s="29"/>
      <c r="J39" s="37"/>
    </row>
    <row r="40" spans="1:10" s="7" customFormat="1" ht="14.4">
      <c r="A40" s="108"/>
      <c r="B40" s="109"/>
      <c r="C40" s="110"/>
      <c r="D40" s="110"/>
      <c r="E40" s="10" t="s">
        <v>40</v>
      </c>
      <c r="F40" s="25">
        <f>SUM(F25:F39)</f>
        <v>0</v>
      </c>
      <c r="G40" s="48">
        <f>SUM(G25:G39)</f>
        <v>150</v>
      </c>
      <c r="H40" s="22">
        <f>SUM(H25:H39)</f>
        <v>150</v>
      </c>
      <c r="I40" s="29"/>
      <c r="J40" s="37"/>
    </row>
    <row r="41" spans="1:10" s="7" customFormat="1" ht="20.100000000000001" customHeight="1">
      <c r="A41" s="27"/>
      <c r="B41" s="43"/>
      <c r="C41" s="55"/>
      <c r="D41" s="28"/>
      <c r="E41" s="37"/>
      <c r="F41" s="37"/>
      <c r="G41" s="50"/>
      <c r="H41" s="37"/>
      <c r="I41" s="29"/>
      <c r="J41" s="37"/>
    </row>
    <row r="42" spans="1:10" s="7" customFormat="1" ht="21.9" customHeight="1">
      <c r="A42" s="99" t="s">
        <v>59</v>
      </c>
      <c r="B42" s="100"/>
      <c r="C42" s="100"/>
      <c r="D42" s="100"/>
      <c r="E42" s="100"/>
      <c r="F42" s="100"/>
      <c r="G42" s="100"/>
      <c r="H42" s="100"/>
      <c r="I42" s="29"/>
      <c r="J42" s="37"/>
    </row>
    <row r="43" spans="1:10" s="7" customFormat="1" ht="38.1" customHeight="1">
      <c r="A43" s="120" t="s">
        <v>60</v>
      </c>
      <c r="B43" s="121"/>
      <c r="C43" s="121"/>
      <c r="D43" s="121"/>
      <c r="E43" s="121"/>
      <c r="F43" s="121"/>
      <c r="G43" s="121"/>
      <c r="H43" s="122"/>
      <c r="I43" s="29"/>
      <c r="J43" s="37"/>
    </row>
    <row r="44" spans="1:10" s="7" customFormat="1" ht="30" customHeight="1">
      <c r="A44" s="13" t="s">
        <v>14</v>
      </c>
      <c r="B44" s="14" t="s">
        <v>15</v>
      </c>
      <c r="C44" s="72" t="s">
        <v>16</v>
      </c>
      <c r="D44" s="9" t="s">
        <v>17</v>
      </c>
      <c r="E44" s="73" t="s">
        <v>18</v>
      </c>
      <c r="F44" s="73" t="s">
        <v>1</v>
      </c>
      <c r="G44" s="46" t="s">
        <v>19</v>
      </c>
      <c r="H44" s="74" t="s">
        <v>20</v>
      </c>
      <c r="I44" s="29"/>
      <c r="J44" s="37"/>
    </row>
    <row r="45" spans="1:10" s="7" customFormat="1" ht="30.9" customHeight="1">
      <c r="A45" s="16">
        <v>3.1</v>
      </c>
      <c r="B45" s="8" t="s">
        <v>61</v>
      </c>
      <c r="C45" s="38" t="s">
        <v>62</v>
      </c>
      <c r="D45" s="3"/>
      <c r="E45" s="17"/>
      <c r="F45" s="5">
        <f t="shared" ref="F45:F50" si="4">IF(D45="S",H45,IF(D45="M",(H45/2),IF(D45="U",0,IF(D45="NA","NA",IF(D45="", 0)))))</f>
        <v>0</v>
      </c>
      <c r="G45" s="47">
        <f t="shared" ref="G45:G50" si="5">IF(D45="NA", 0, H45)</f>
        <v>20</v>
      </c>
      <c r="H45" s="6">
        <v>20</v>
      </c>
      <c r="I45" s="29"/>
      <c r="J45" s="37"/>
    </row>
    <row r="46" spans="1:10" s="7" customFormat="1" ht="30.9" customHeight="1">
      <c r="A46" s="16">
        <v>3.2</v>
      </c>
      <c r="B46" s="8" t="s">
        <v>63</v>
      </c>
      <c r="C46" s="8" t="s">
        <v>64</v>
      </c>
      <c r="D46" s="3"/>
      <c r="E46" s="17"/>
      <c r="F46" s="5">
        <f t="shared" si="4"/>
        <v>0</v>
      </c>
      <c r="G46" s="47">
        <f t="shared" si="5"/>
        <v>20</v>
      </c>
      <c r="H46" s="6">
        <v>20</v>
      </c>
      <c r="I46" s="29"/>
      <c r="J46" s="37"/>
    </row>
    <row r="47" spans="1:10" s="7" customFormat="1" ht="30.9" customHeight="1">
      <c r="A47" s="16">
        <v>3.3</v>
      </c>
      <c r="B47" s="8" t="s">
        <v>65</v>
      </c>
      <c r="C47" s="8" t="s">
        <v>66</v>
      </c>
      <c r="D47" s="3"/>
      <c r="E47" s="17"/>
      <c r="F47" s="5">
        <f t="shared" si="4"/>
        <v>0</v>
      </c>
      <c r="G47" s="47">
        <f t="shared" si="5"/>
        <v>10</v>
      </c>
      <c r="H47" s="6">
        <v>10</v>
      </c>
      <c r="I47" s="29"/>
      <c r="J47" s="37"/>
    </row>
    <row r="48" spans="1:10" s="7" customFormat="1" ht="30.9" customHeight="1">
      <c r="A48" s="16">
        <v>3.4</v>
      </c>
      <c r="B48" s="8" t="s">
        <v>67</v>
      </c>
      <c r="C48" s="8" t="s">
        <v>28</v>
      </c>
      <c r="D48" s="3"/>
      <c r="E48" s="17"/>
      <c r="F48" s="5">
        <f t="shared" si="4"/>
        <v>0</v>
      </c>
      <c r="G48" s="47">
        <f t="shared" si="5"/>
        <v>20</v>
      </c>
      <c r="H48" s="6">
        <v>20</v>
      </c>
      <c r="I48" s="29"/>
      <c r="J48" s="37"/>
    </row>
    <row r="49" spans="1:10" s="7" customFormat="1" ht="30.9" customHeight="1">
      <c r="A49" s="16">
        <v>3.5</v>
      </c>
      <c r="B49" s="8" t="s">
        <v>68</v>
      </c>
      <c r="C49" s="8" t="s">
        <v>28</v>
      </c>
      <c r="D49" s="3"/>
      <c r="E49" s="17"/>
      <c r="F49" s="5">
        <f t="shared" si="4"/>
        <v>0</v>
      </c>
      <c r="G49" s="47">
        <f t="shared" si="5"/>
        <v>10</v>
      </c>
      <c r="H49" s="6">
        <v>10</v>
      </c>
      <c r="I49" s="29"/>
      <c r="J49" s="37"/>
    </row>
    <row r="50" spans="1:10" s="7" customFormat="1" ht="30.9" customHeight="1">
      <c r="A50" s="16">
        <v>3.6</v>
      </c>
      <c r="B50" s="8" t="s">
        <v>69</v>
      </c>
      <c r="C50" s="38" t="s">
        <v>70</v>
      </c>
      <c r="D50" s="3"/>
      <c r="E50" s="17"/>
      <c r="F50" s="5">
        <f t="shared" si="4"/>
        <v>0</v>
      </c>
      <c r="G50" s="47">
        <f t="shared" si="5"/>
        <v>20</v>
      </c>
      <c r="H50" s="6">
        <v>20</v>
      </c>
      <c r="I50" s="29"/>
      <c r="J50" s="37"/>
    </row>
    <row r="51" spans="1:10" s="7" customFormat="1" ht="14.4">
      <c r="A51" s="123"/>
      <c r="B51" s="123"/>
      <c r="C51" s="123"/>
      <c r="D51" s="123"/>
      <c r="E51" s="10" t="s">
        <v>40</v>
      </c>
      <c r="F51" s="9">
        <f>SUM(F45:F50)</f>
        <v>0</v>
      </c>
      <c r="G51" s="51">
        <f>SUM(G45:G50)</f>
        <v>100</v>
      </c>
      <c r="H51" s="9">
        <f>SUM(H45:H50)</f>
        <v>100</v>
      </c>
      <c r="I51" s="29"/>
      <c r="J51" s="37"/>
    </row>
    <row r="52" spans="1:10" s="7" customFormat="1" ht="20.100000000000001" customHeight="1">
      <c r="A52" s="29"/>
      <c r="B52" s="43"/>
      <c r="C52" s="55"/>
      <c r="D52" s="28"/>
      <c r="E52" s="37"/>
      <c r="F52" s="37"/>
      <c r="G52" s="50"/>
      <c r="H52" s="37"/>
      <c r="I52" s="29"/>
      <c r="J52" s="37"/>
    </row>
    <row r="53" spans="1:10" s="7" customFormat="1" ht="21.9" customHeight="1">
      <c r="A53" s="111" t="s">
        <v>143</v>
      </c>
      <c r="B53" s="118"/>
      <c r="C53" s="118"/>
      <c r="D53" s="118"/>
      <c r="E53" s="118"/>
      <c r="F53" s="118"/>
      <c r="G53" s="118"/>
      <c r="H53" s="119"/>
      <c r="I53" s="29"/>
      <c r="J53" s="37"/>
    </row>
    <row r="54" spans="1:10" s="7" customFormat="1" ht="56.4" customHeight="1">
      <c r="A54" s="114" t="s">
        <v>71</v>
      </c>
      <c r="B54" s="115"/>
      <c r="C54" s="115"/>
      <c r="D54" s="116"/>
      <c r="E54" s="115"/>
      <c r="F54" s="115"/>
      <c r="G54" s="115"/>
      <c r="H54" s="117"/>
      <c r="I54" s="29"/>
      <c r="J54" s="37"/>
    </row>
    <row r="55" spans="1:10" s="7" customFormat="1" ht="30" customHeight="1">
      <c r="A55" s="13" t="s">
        <v>14</v>
      </c>
      <c r="B55" s="14" t="s">
        <v>15</v>
      </c>
      <c r="C55" s="72" t="s">
        <v>16</v>
      </c>
      <c r="D55" s="9" t="s">
        <v>17</v>
      </c>
      <c r="E55" s="73" t="s">
        <v>18</v>
      </c>
      <c r="F55" s="73" t="s">
        <v>1</v>
      </c>
      <c r="G55" s="46" t="s">
        <v>19</v>
      </c>
      <c r="H55" s="74" t="s">
        <v>20</v>
      </c>
      <c r="I55" s="29"/>
      <c r="J55" s="37"/>
    </row>
    <row r="56" spans="1:10" s="7" customFormat="1" ht="46.5" customHeight="1">
      <c r="A56" s="2">
        <v>4.0999999999999996</v>
      </c>
      <c r="B56" s="19" t="s">
        <v>154</v>
      </c>
      <c r="C56" s="32" t="s">
        <v>28</v>
      </c>
      <c r="D56" s="3"/>
      <c r="E56" s="4"/>
      <c r="F56" s="5">
        <f t="shared" ref="F56:F60" si="6">IF(D56="S",H56,IF(D56="M",(H56/2),IF(D56="U",0,IF(D56="NA","NA",IF(D56="", 0)))))</f>
        <v>0</v>
      </c>
      <c r="G56" s="47">
        <f t="shared" ref="G56:G60" si="7">IF(D56="NA", 0, H56)</f>
        <v>25</v>
      </c>
      <c r="H56" s="6">
        <v>25</v>
      </c>
      <c r="I56" s="29"/>
      <c r="J56" s="37"/>
    </row>
    <row r="57" spans="1:10" s="7" customFormat="1" ht="54.9" customHeight="1">
      <c r="A57" s="2">
        <v>4.2</v>
      </c>
      <c r="B57" s="19" t="s">
        <v>72</v>
      </c>
      <c r="C57" s="75" t="s">
        <v>73</v>
      </c>
      <c r="D57" s="3"/>
      <c r="E57" s="4"/>
      <c r="F57" s="5">
        <f t="shared" si="6"/>
        <v>0</v>
      </c>
      <c r="G57" s="47">
        <f t="shared" si="7"/>
        <v>25</v>
      </c>
      <c r="H57" s="6">
        <v>25</v>
      </c>
      <c r="I57" s="29"/>
      <c r="J57" s="37"/>
    </row>
    <row r="58" spans="1:10" s="7" customFormat="1" ht="31.5" customHeight="1">
      <c r="A58" s="2">
        <v>4.3</v>
      </c>
      <c r="B58" s="19" t="s">
        <v>74</v>
      </c>
      <c r="C58" s="32" t="s">
        <v>28</v>
      </c>
      <c r="D58" s="3"/>
      <c r="E58" s="4"/>
      <c r="F58" s="5">
        <f t="shared" si="6"/>
        <v>0</v>
      </c>
      <c r="G58" s="47">
        <f t="shared" si="7"/>
        <v>25</v>
      </c>
      <c r="H58" s="6">
        <v>25</v>
      </c>
      <c r="I58" s="29"/>
      <c r="J58" s="37"/>
    </row>
    <row r="59" spans="1:10" s="7" customFormat="1" ht="39" customHeight="1">
      <c r="A59" s="2">
        <v>4.4000000000000004</v>
      </c>
      <c r="B59" s="19" t="s">
        <v>155</v>
      </c>
      <c r="C59" s="56" t="s">
        <v>75</v>
      </c>
      <c r="D59" s="3"/>
      <c r="E59" s="4"/>
      <c r="F59" s="5">
        <f t="shared" si="6"/>
        <v>0</v>
      </c>
      <c r="G59" s="47">
        <f t="shared" si="7"/>
        <v>15</v>
      </c>
      <c r="H59" s="6">
        <v>15</v>
      </c>
      <c r="I59" s="29"/>
      <c r="J59" s="37"/>
    </row>
    <row r="60" spans="1:10" s="7" customFormat="1" ht="54.9" customHeight="1">
      <c r="A60" s="2">
        <v>4.5</v>
      </c>
      <c r="B60" s="19" t="s">
        <v>76</v>
      </c>
      <c r="C60" s="32" t="s">
        <v>66</v>
      </c>
      <c r="D60" s="3"/>
      <c r="E60" s="4"/>
      <c r="F60" s="5">
        <f t="shared" si="6"/>
        <v>0</v>
      </c>
      <c r="G60" s="47">
        <f t="shared" si="7"/>
        <v>20</v>
      </c>
      <c r="H60" s="6">
        <v>20</v>
      </c>
      <c r="I60" s="29"/>
      <c r="J60" s="37"/>
    </row>
    <row r="61" spans="1:10" s="7" customFormat="1" ht="14.4">
      <c r="A61" s="108"/>
      <c r="B61" s="109"/>
      <c r="C61" s="109"/>
      <c r="D61" s="110"/>
      <c r="E61" s="10" t="s">
        <v>40</v>
      </c>
      <c r="F61" s="11">
        <f>SUM(F56:F60)</f>
        <v>0</v>
      </c>
      <c r="G61" s="48">
        <f>SUM(G56:G60)</f>
        <v>110</v>
      </c>
      <c r="H61" s="22">
        <f>SUM(H56:H60)</f>
        <v>110</v>
      </c>
      <c r="I61" s="29"/>
      <c r="J61" s="37"/>
    </row>
    <row r="62" spans="1:10" s="7" customFormat="1" ht="20.100000000000001" customHeight="1">
      <c r="A62" s="27"/>
      <c r="B62" s="43"/>
      <c r="C62" s="55"/>
      <c r="D62" s="28"/>
      <c r="E62" s="37"/>
      <c r="F62" s="37"/>
      <c r="G62" s="50"/>
      <c r="H62" s="37"/>
      <c r="I62" s="29"/>
      <c r="J62" s="37"/>
    </row>
    <row r="63" spans="1:10" s="7" customFormat="1" ht="21.9" customHeight="1">
      <c r="A63" s="127" t="s">
        <v>77</v>
      </c>
      <c r="B63" s="128"/>
      <c r="C63" s="128"/>
      <c r="D63" s="128"/>
      <c r="E63" s="128"/>
      <c r="F63" s="128"/>
      <c r="G63" s="128"/>
      <c r="H63" s="128"/>
      <c r="I63" s="29"/>
      <c r="J63" s="37"/>
    </row>
    <row r="64" spans="1:10" s="7" customFormat="1" ht="35.4" customHeight="1">
      <c r="A64" s="129" t="s">
        <v>78</v>
      </c>
      <c r="B64" s="130"/>
      <c r="C64" s="130"/>
      <c r="D64" s="130"/>
      <c r="E64" s="130"/>
      <c r="F64" s="130"/>
      <c r="G64" s="130"/>
      <c r="H64" s="131"/>
      <c r="I64" s="29"/>
      <c r="J64" s="37"/>
    </row>
    <row r="65" spans="1:10" s="7" customFormat="1" ht="30" customHeight="1">
      <c r="A65" s="13" t="s">
        <v>14</v>
      </c>
      <c r="B65" s="14" t="s">
        <v>15</v>
      </c>
      <c r="C65" s="72" t="s">
        <v>16</v>
      </c>
      <c r="D65" s="9" t="s">
        <v>17</v>
      </c>
      <c r="E65" s="73" t="s">
        <v>18</v>
      </c>
      <c r="F65" s="73" t="s">
        <v>1</v>
      </c>
      <c r="G65" s="46" t="s">
        <v>19</v>
      </c>
      <c r="H65" s="74" t="s">
        <v>20</v>
      </c>
      <c r="I65" s="29"/>
      <c r="J65" s="37"/>
    </row>
    <row r="66" spans="1:10" s="7" customFormat="1" ht="33.6" customHeight="1">
      <c r="A66" s="16">
        <v>5.0999999999999996</v>
      </c>
      <c r="B66" s="8" t="s">
        <v>79</v>
      </c>
      <c r="C66" s="54" t="s">
        <v>80</v>
      </c>
      <c r="D66" s="3"/>
      <c r="E66" s="17"/>
      <c r="F66" s="5">
        <f t="shared" ref="F66" si="8">IF(D66="S",H66,IF(D66="M",(H66/2),IF(D66="U",0,IF(D66="NA","NA",IF(D66="", 0)))))</f>
        <v>0</v>
      </c>
      <c r="G66" s="47">
        <f t="shared" ref="G66:G80" si="9">IF(D66="NA", 0, H66)</f>
        <v>10</v>
      </c>
      <c r="H66" s="6">
        <v>10</v>
      </c>
      <c r="I66" s="29"/>
      <c r="J66" s="37"/>
    </row>
    <row r="67" spans="1:10" s="7" customFormat="1" ht="33.6" customHeight="1">
      <c r="A67" s="16">
        <v>5.2</v>
      </c>
      <c r="B67" s="8" t="s">
        <v>81</v>
      </c>
      <c r="C67" s="8" t="s">
        <v>66</v>
      </c>
      <c r="D67" s="3"/>
      <c r="E67" s="17"/>
      <c r="F67" s="5">
        <f t="shared" ref="F67:F80" si="10">IF(D67="S",H67,IF(D67="M",(H67/2),IF(D67="U",0,IF(D67="NA","NA",IF(D67="", 0)))))</f>
        <v>0</v>
      </c>
      <c r="G67" s="47">
        <f t="shared" si="9"/>
        <v>10</v>
      </c>
      <c r="H67" s="6">
        <v>10</v>
      </c>
      <c r="I67" s="29"/>
      <c r="J67" s="37"/>
    </row>
    <row r="68" spans="1:10" s="7" customFormat="1" ht="33.6" customHeight="1">
      <c r="A68" s="16">
        <v>5.3</v>
      </c>
      <c r="B68" s="8" t="s">
        <v>156</v>
      </c>
      <c r="C68" s="8" t="s">
        <v>82</v>
      </c>
      <c r="D68" s="3"/>
      <c r="E68" s="17"/>
      <c r="F68" s="5">
        <f t="shared" si="10"/>
        <v>0</v>
      </c>
      <c r="G68" s="47">
        <f t="shared" si="9"/>
        <v>10</v>
      </c>
      <c r="H68" s="6">
        <v>10</v>
      </c>
      <c r="I68" s="29"/>
      <c r="J68" s="37"/>
    </row>
    <row r="69" spans="1:10" s="7" customFormat="1" ht="33.6" customHeight="1">
      <c r="A69" s="16">
        <v>5.4</v>
      </c>
      <c r="B69" s="8" t="s">
        <v>83</v>
      </c>
      <c r="C69" s="8" t="s">
        <v>84</v>
      </c>
      <c r="D69" s="3"/>
      <c r="E69" s="17"/>
      <c r="F69" s="5">
        <f t="shared" si="10"/>
        <v>0</v>
      </c>
      <c r="G69" s="47">
        <f t="shared" si="9"/>
        <v>10</v>
      </c>
      <c r="H69" s="6">
        <v>10</v>
      </c>
      <c r="I69" s="29"/>
      <c r="J69" s="37"/>
    </row>
    <row r="70" spans="1:10" s="7" customFormat="1" ht="33.6" customHeight="1">
      <c r="A70" s="16">
        <v>5.5</v>
      </c>
      <c r="B70" s="8" t="s">
        <v>157</v>
      </c>
      <c r="C70" s="8" t="s">
        <v>85</v>
      </c>
      <c r="D70" s="3"/>
      <c r="E70" s="17"/>
      <c r="F70" s="5">
        <f t="shared" si="10"/>
        <v>0</v>
      </c>
      <c r="G70" s="47">
        <f t="shared" si="9"/>
        <v>10</v>
      </c>
      <c r="H70" s="6">
        <v>10</v>
      </c>
      <c r="I70" s="29"/>
      <c r="J70" s="37"/>
    </row>
    <row r="71" spans="1:10" s="7" customFormat="1" ht="33.6" customHeight="1">
      <c r="A71" s="16">
        <v>5.6</v>
      </c>
      <c r="B71" s="8" t="s">
        <v>86</v>
      </c>
      <c r="C71" s="8" t="s">
        <v>28</v>
      </c>
      <c r="D71" s="3"/>
      <c r="E71" s="17"/>
      <c r="F71" s="5">
        <f t="shared" si="10"/>
        <v>0</v>
      </c>
      <c r="G71" s="47">
        <f t="shared" si="9"/>
        <v>10</v>
      </c>
      <c r="H71" s="6">
        <v>10</v>
      </c>
      <c r="I71" s="29"/>
      <c r="J71" s="37"/>
    </row>
    <row r="72" spans="1:10" s="7" customFormat="1" ht="33.6" customHeight="1">
      <c r="A72" s="16">
        <v>5.7</v>
      </c>
      <c r="B72" s="8" t="s">
        <v>87</v>
      </c>
      <c r="C72" s="8" t="s">
        <v>88</v>
      </c>
      <c r="D72" s="3"/>
      <c r="E72" s="17"/>
      <c r="F72" s="5">
        <f t="shared" si="10"/>
        <v>0</v>
      </c>
      <c r="G72" s="47">
        <f t="shared" si="9"/>
        <v>10</v>
      </c>
      <c r="H72" s="6">
        <v>10</v>
      </c>
      <c r="I72" s="29"/>
      <c r="J72" s="37"/>
    </row>
    <row r="73" spans="1:10" s="7" customFormat="1" ht="33.6" customHeight="1">
      <c r="A73" s="16">
        <v>5.8</v>
      </c>
      <c r="B73" s="8" t="s">
        <v>158</v>
      </c>
      <c r="C73" s="8" t="s">
        <v>28</v>
      </c>
      <c r="D73" s="3"/>
      <c r="E73" s="17"/>
      <c r="F73" s="5">
        <f t="shared" si="10"/>
        <v>0</v>
      </c>
      <c r="G73" s="47">
        <f t="shared" si="9"/>
        <v>10</v>
      </c>
      <c r="H73" s="6">
        <v>10</v>
      </c>
      <c r="I73" s="29"/>
      <c r="J73" s="37"/>
    </row>
    <row r="74" spans="1:10" s="7" customFormat="1" ht="33.6" customHeight="1">
      <c r="A74" s="16">
        <v>5.9</v>
      </c>
      <c r="B74" s="8" t="s">
        <v>89</v>
      </c>
      <c r="C74" s="8" t="s">
        <v>28</v>
      </c>
      <c r="D74" s="3"/>
      <c r="E74" s="17"/>
      <c r="F74" s="5">
        <f t="shared" si="10"/>
        <v>0</v>
      </c>
      <c r="G74" s="47">
        <f t="shared" si="9"/>
        <v>10</v>
      </c>
      <c r="H74" s="6">
        <v>10</v>
      </c>
      <c r="I74" s="29"/>
      <c r="J74" s="37"/>
    </row>
    <row r="75" spans="1:10" s="7" customFormat="1" ht="33.6" customHeight="1">
      <c r="A75" s="20">
        <v>5.0999999999999996</v>
      </c>
      <c r="B75" s="8" t="s">
        <v>90</v>
      </c>
      <c r="C75" s="8" t="s">
        <v>28</v>
      </c>
      <c r="D75" s="3"/>
      <c r="E75" s="17"/>
      <c r="F75" s="5">
        <f t="shared" si="10"/>
        <v>0</v>
      </c>
      <c r="G75" s="47">
        <f t="shared" si="9"/>
        <v>10</v>
      </c>
      <c r="H75" s="6">
        <v>10</v>
      </c>
      <c r="I75" s="29"/>
      <c r="J75" s="37"/>
    </row>
    <row r="76" spans="1:10" s="7" customFormat="1" ht="33.6" customHeight="1">
      <c r="A76" s="20">
        <v>5.1100000000000003</v>
      </c>
      <c r="B76" s="8" t="s">
        <v>91</v>
      </c>
      <c r="C76" s="8" t="s">
        <v>28</v>
      </c>
      <c r="D76" s="3"/>
      <c r="E76" s="17"/>
      <c r="F76" s="5">
        <f t="shared" si="10"/>
        <v>0</v>
      </c>
      <c r="G76" s="47">
        <f t="shared" si="9"/>
        <v>10</v>
      </c>
      <c r="H76" s="6">
        <v>10</v>
      </c>
      <c r="I76" s="29"/>
      <c r="J76" s="37"/>
    </row>
    <row r="77" spans="1:10" s="7" customFormat="1" ht="48.9" customHeight="1">
      <c r="A77" s="20">
        <v>5.12</v>
      </c>
      <c r="B77" s="8" t="s">
        <v>92</v>
      </c>
      <c r="C77" s="38" t="s">
        <v>93</v>
      </c>
      <c r="D77" s="3"/>
      <c r="E77" s="17"/>
      <c r="F77" s="5">
        <f t="shared" si="10"/>
        <v>0</v>
      </c>
      <c r="G77" s="47">
        <f t="shared" si="9"/>
        <v>10</v>
      </c>
      <c r="H77" s="6">
        <v>10</v>
      </c>
      <c r="I77" s="29"/>
      <c r="J77" s="37"/>
    </row>
    <row r="78" spans="1:10" s="7" customFormat="1" ht="33.6" customHeight="1">
      <c r="A78" s="20">
        <v>5.13</v>
      </c>
      <c r="B78" s="8" t="s">
        <v>94</v>
      </c>
      <c r="C78" s="8" t="s">
        <v>28</v>
      </c>
      <c r="D78" s="3"/>
      <c r="E78" s="17"/>
      <c r="F78" s="5">
        <f t="shared" si="10"/>
        <v>0</v>
      </c>
      <c r="G78" s="47">
        <f t="shared" si="9"/>
        <v>10</v>
      </c>
      <c r="H78" s="6">
        <v>10</v>
      </c>
      <c r="I78" s="29"/>
      <c r="J78" s="37"/>
    </row>
    <row r="79" spans="1:10" s="7" customFormat="1" ht="33.6" customHeight="1">
      <c r="A79" s="20">
        <v>5.14</v>
      </c>
      <c r="B79" s="8" t="s">
        <v>95</v>
      </c>
      <c r="C79" s="8" t="s">
        <v>28</v>
      </c>
      <c r="D79" s="3"/>
      <c r="E79" s="17"/>
      <c r="F79" s="5">
        <f t="shared" si="10"/>
        <v>0</v>
      </c>
      <c r="G79" s="47">
        <f t="shared" si="9"/>
        <v>10</v>
      </c>
      <c r="H79" s="6">
        <v>10</v>
      </c>
      <c r="I79" s="29"/>
      <c r="J79" s="37"/>
    </row>
    <row r="80" spans="1:10" s="7" customFormat="1" ht="33.6" customHeight="1">
      <c r="A80" s="20">
        <v>5.15</v>
      </c>
      <c r="B80" s="8" t="s">
        <v>96</v>
      </c>
      <c r="C80" s="8" t="s">
        <v>39</v>
      </c>
      <c r="D80" s="3"/>
      <c r="E80" s="17"/>
      <c r="F80" s="5">
        <f t="shared" si="10"/>
        <v>0</v>
      </c>
      <c r="G80" s="47">
        <f t="shared" si="9"/>
        <v>10</v>
      </c>
      <c r="H80" s="18">
        <v>10</v>
      </c>
      <c r="I80" s="29"/>
      <c r="J80" s="37"/>
    </row>
    <row r="81" spans="1:10" s="7" customFormat="1" ht="14.4">
      <c r="A81" s="132"/>
      <c r="B81" s="133"/>
      <c r="C81" s="133"/>
      <c r="D81" s="134"/>
      <c r="E81" s="10" t="s">
        <v>40</v>
      </c>
      <c r="F81" s="9">
        <f>SUM(F66:F80)</f>
        <v>0</v>
      </c>
      <c r="G81" s="51">
        <f>SUM(G66:G80)</f>
        <v>150</v>
      </c>
      <c r="H81" s="9">
        <f>SUM(H66:H80)</f>
        <v>150</v>
      </c>
      <c r="I81" s="29"/>
      <c r="J81" s="37"/>
    </row>
    <row r="82" spans="1:10" s="7" customFormat="1" ht="20.100000000000001" customHeight="1">
      <c r="A82" s="27"/>
      <c r="B82" s="43"/>
      <c r="C82" s="55"/>
      <c r="D82" s="28"/>
      <c r="E82" s="37"/>
      <c r="F82" s="37"/>
      <c r="G82" s="50"/>
      <c r="H82" s="37"/>
      <c r="I82" s="29"/>
      <c r="J82" s="37"/>
    </row>
    <row r="83" spans="1:10" s="7" customFormat="1" ht="21.9" customHeight="1">
      <c r="A83" s="99" t="s">
        <v>97</v>
      </c>
      <c r="B83" s="100"/>
      <c r="C83" s="100"/>
      <c r="D83" s="100"/>
      <c r="E83" s="100"/>
      <c r="F83" s="100"/>
      <c r="G83" s="100"/>
      <c r="H83" s="100"/>
      <c r="I83" s="29"/>
      <c r="J83" s="37"/>
    </row>
    <row r="84" spans="1:10" s="7" customFormat="1" ht="39.9" customHeight="1">
      <c r="A84" s="126" t="s">
        <v>98</v>
      </c>
      <c r="B84" s="121"/>
      <c r="C84" s="121"/>
      <c r="D84" s="121"/>
      <c r="E84" s="121"/>
      <c r="F84" s="121"/>
      <c r="G84" s="121"/>
      <c r="H84" s="122"/>
      <c r="I84" s="29"/>
      <c r="J84" s="37"/>
    </row>
    <row r="85" spans="1:10" s="7" customFormat="1" ht="30" customHeight="1">
      <c r="A85" s="13" t="s">
        <v>14</v>
      </c>
      <c r="B85" s="14" t="s">
        <v>15</v>
      </c>
      <c r="C85" s="72" t="s">
        <v>16</v>
      </c>
      <c r="D85" s="9" t="s">
        <v>17</v>
      </c>
      <c r="E85" s="73" t="s">
        <v>18</v>
      </c>
      <c r="F85" s="73" t="s">
        <v>1</v>
      </c>
      <c r="G85" s="46" t="s">
        <v>19</v>
      </c>
      <c r="H85" s="74" t="s">
        <v>20</v>
      </c>
      <c r="I85" s="29"/>
      <c r="J85" s="37"/>
    </row>
    <row r="86" spans="1:10" s="7" customFormat="1" ht="39" customHeight="1">
      <c r="A86" s="16">
        <v>6.1</v>
      </c>
      <c r="B86" s="8" t="s">
        <v>99</v>
      </c>
      <c r="C86" s="8" t="s">
        <v>66</v>
      </c>
      <c r="D86" s="3"/>
      <c r="E86" s="17"/>
      <c r="F86" s="5">
        <f t="shared" ref="F86:F93" si="11">IF(D86="S",H86,IF(D86="M",(H86/2),IF(D86="U",0,IF(D86="NA","NA",IF(D86="", 0)))))</f>
        <v>0</v>
      </c>
      <c r="G86" s="47">
        <f t="shared" ref="G86:G93" si="12">IF(D86="NA", 0, H86)</f>
        <v>10</v>
      </c>
      <c r="H86" s="6">
        <v>10</v>
      </c>
      <c r="I86" s="29"/>
      <c r="J86" s="37"/>
    </row>
    <row r="87" spans="1:10" s="7" customFormat="1" ht="48.6" customHeight="1">
      <c r="A87" s="16">
        <v>6.2</v>
      </c>
      <c r="B87" s="8" t="s">
        <v>100</v>
      </c>
      <c r="C87" s="8" t="s">
        <v>50</v>
      </c>
      <c r="D87" s="3"/>
      <c r="E87" s="17"/>
      <c r="F87" s="5">
        <f t="shared" si="11"/>
        <v>0</v>
      </c>
      <c r="G87" s="47">
        <f t="shared" si="12"/>
        <v>15</v>
      </c>
      <c r="H87" s="6">
        <v>15</v>
      </c>
      <c r="I87" s="29"/>
      <c r="J87" s="37"/>
    </row>
    <row r="88" spans="1:10" s="7" customFormat="1" ht="43.2">
      <c r="A88" s="16">
        <v>6.3</v>
      </c>
      <c r="B88" s="8" t="s">
        <v>101</v>
      </c>
      <c r="C88" s="54" t="s">
        <v>102</v>
      </c>
      <c r="D88" s="3"/>
      <c r="E88" s="17"/>
      <c r="F88" s="5">
        <f t="shared" si="11"/>
        <v>0</v>
      </c>
      <c r="G88" s="47">
        <f t="shared" si="12"/>
        <v>20</v>
      </c>
      <c r="H88" s="6">
        <v>20</v>
      </c>
      <c r="I88" s="29"/>
      <c r="J88" s="37"/>
    </row>
    <row r="89" spans="1:10" s="7" customFormat="1" ht="41.25" customHeight="1">
      <c r="A89" s="16">
        <v>6.4</v>
      </c>
      <c r="B89" s="8" t="s">
        <v>103</v>
      </c>
      <c r="C89" s="8" t="s">
        <v>28</v>
      </c>
      <c r="D89" s="3"/>
      <c r="E89" s="17"/>
      <c r="F89" s="5">
        <f t="shared" si="11"/>
        <v>0</v>
      </c>
      <c r="G89" s="47">
        <f t="shared" si="12"/>
        <v>15</v>
      </c>
      <c r="H89" s="6">
        <v>15</v>
      </c>
      <c r="I89" s="29"/>
      <c r="J89" s="37"/>
    </row>
    <row r="90" spans="1:10" s="7" customFormat="1" ht="37.5" customHeight="1">
      <c r="A90" s="16">
        <v>6.5</v>
      </c>
      <c r="B90" s="8" t="s">
        <v>104</v>
      </c>
      <c r="C90" s="8" t="s">
        <v>28</v>
      </c>
      <c r="D90" s="3"/>
      <c r="E90" s="4"/>
      <c r="F90" s="5">
        <f t="shared" si="11"/>
        <v>0</v>
      </c>
      <c r="G90" s="47">
        <f t="shared" si="12"/>
        <v>10</v>
      </c>
      <c r="H90" s="6">
        <v>10</v>
      </c>
      <c r="I90" s="29"/>
      <c r="J90" s="37"/>
    </row>
    <row r="91" spans="1:10" s="7" customFormat="1" ht="39" customHeight="1">
      <c r="A91" s="16">
        <v>6.6</v>
      </c>
      <c r="B91" s="8" t="s">
        <v>159</v>
      </c>
      <c r="C91" s="8" t="s">
        <v>28</v>
      </c>
      <c r="D91" s="3"/>
      <c r="E91" s="17"/>
      <c r="F91" s="5">
        <f t="shared" si="11"/>
        <v>0</v>
      </c>
      <c r="G91" s="47">
        <f t="shared" si="12"/>
        <v>15</v>
      </c>
      <c r="H91" s="6">
        <v>15</v>
      </c>
      <c r="I91" s="29"/>
      <c r="J91" s="37"/>
    </row>
    <row r="92" spans="1:10" s="7" customFormat="1" ht="36" customHeight="1">
      <c r="A92" s="16">
        <v>6.7</v>
      </c>
      <c r="B92" s="8" t="s">
        <v>105</v>
      </c>
      <c r="C92" s="8" t="s">
        <v>106</v>
      </c>
      <c r="D92" s="3"/>
      <c r="E92" s="17"/>
      <c r="F92" s="5">
        <f t="shared" si="11"/>
        <v>0</v>
      </c>
      <c r="G92" s="47">
        <f t="shared" si="12"/>
        <v>15</v>
      </c>
      <c r="H92" s="6">
        <v>15</v>
      </c>
      <c r="I92" s="29"/>
      <c r="J92" s="37"/>
    </row>
    <row r="93" spans="1:10" s="7" customFormat="1" ht="59.4" customHeight="1">
      <c r="A93" s="34">
        <v>6.8</v>
      </c>
      <c r="B93" s="19" t="s">
        <v>107</v>
      </c>
      <c r="C93" s="54" t="s">
        <v>39</v>
      </c>
      <c r="D93" s="30"/>
      <c r="E93" s="31"/>
      <c r="F93" s="5">
        <f t="shared" si="11"/>
        <v>0</v>
      </c>
      <c r="G93" s="47">
        <f t="shared" si="12"/>
        <v>10</v>
      </c>
      <c r="H93" s="6">
        <v>10</v>
      </c>
      <c r="I93" s="29"/>
      <c r="J93" s="37"/>
    </row>
    <row r="94" spans="1:10" s="7" customFormat="1" ht="43.2">
      <c r="A94" s="34">
        <v>6.9</v>
      </c>
      <c r="B94" s="19" t="s">
        <v>108</v>
      </c>
      <c r="C94" s="8" t="s">
        <v>109</v>
      </c>
      <c r="D94" s="67"/>
      <c r="E94" s="68"/>
      <c r="F94" s="5">
        <f>IF(D94="S",H94,IF(D94="M",(H94/2),IF(D94="U",0,IF(D94="NA","NA",IF(D94="", 0)))))</f>
        <v>0</v>
      </c>
      <c r="G94" s="47">
        <f>IF(D94="NA", 0, H94)</f>
        <v>10</v>
      </c>
      <c r="H94" s="6">
        <v>10</v>
      </c>
      <c r="I94" s="29"/>
      <c r="J94" s="37"/>
    </row>
    <row r="95" spans="1:10" s="7" customFormat="1" ht="14.4">
      <c r="A95" s="123"/>
      <c r="B95" s="123"/>
      <c r="C95" s="123"/>
      <c r="D95" s="123"/>
      <c r="E95" s="10" t="s">
        <v>40</v>
      </c>
      <c r="F95" s="9">
        <f>SUM(F86:F92)</f>
        <v>0</v>
      </c>
      <c r="G95" s="51">
        <f>SUM(G86:G94)</f>
        <v>120</v>
      </c>
      <c r="H95" s="41">
        <f>SUM(H86:H94)</f>
        <v>120</v>
      </c>
      <c r="I95" s="29"/>
      <c r="J95" s="37"/>
    </row>
    <row r="96" spans="1:10" s="7" customFormat="1" ht="20.100000000000001" customHeight="1">
      <c r="A96" s="27"/>
      <c r="B96" s="43"/>
      <c r="C96" s="55"/>
      <c r="D96" s="28"/>
      <c r="E96" s="37"/>
      <c r="F96" s="37"/>
      <c r="G96" s="50"/>
      <c r="H96" s="37"/>
      <c r="I96" s="29"/>
      <c r="J96" s="37"/>
    </row>
    <row r="97" spans="1:10" s="7" customFormat="1" ht="21.9" customHeight="1">
      <c r="A97" s="99" t="s">
        <v>110</v>
      </c>
      <c r="B97" s="100"/>
      <c r="C97" s="100"/>
      <c r="D97" s="100"/>
      <c r="E97" s="100"/>
      <c r="F97" s="100"/>
      <c r="G97" s="100"/>
      <c r="H97" s="100"/>
      <c r="I97" s="29"/>
      <c r="J97" s="37"/>
    </row>
    <row r="98" spans="1:10" s="7" customFormat="1" ht="49.5" customHeight="1">
      <c r="A98" s="126" t="s">
        <v>111</v>
      </c>
      <c r="B98" s="121"/>
      <c r="C98" s="121"/>
      <c r="D98" s="121"/>
      <c r="E98" s="121"/>
      <c r="F98" s="121"/>
      <c r="G98" s="121"/>
      <c r="H98" s="122"/>
      <c r="I98" s="29"/>
      <c r="J98" s="37"/>
    </row>
    <row r="99" spans="1:10" s="7" customFormat="1" ht="30" customHeight="1">
      <c r="A99" s="13" t="s">
        <v>14</v>
      </c>
      <c r="B99" s="14" t="s">
        <v>15</v>
      </c>
      <c r="C99" s="72" t="s">
        <v>16</v>
      </c>
      <c r="D99" s="9" t="s">
        <v>17</v>
      </c>
      <c r="E99" s="73" t="s">
        <v>18</v>
      </c>
      <c r="F99" s="73" t="s">
        <v>1</v>
      </c>
      <c r="G99" s="46" t="s">
        <v>19</v>
      </c>
      <c r="H99" s="74" t="s">
        <v>20</v>
      </c>
      <c r="I99" s="29"/>
      <c r="J99" s="37"/>
    </row>
    <row r="100" spans="1:10" s="7" customFormat="1" ht="36.9" customHeight="1">
      <c r="A100" s="16">
        <v>7.1</v>
      </c>
      <c r="B100" s="8" t="s">
        <v>112</v>
      </c>
      <c r="C100" s="8" t="s">
        <v>66</v>
      </c>
      <c r="D100" s="3"/>
      <c r="E100" s="17"/>
      <c r="F100" s="5">
        <f t="shared" ref="F100:F105" si="13">IF(D100="S",H100,IF(D100="M",(H100/2),IF(D100="U",0,IF(D100="NA","NA",IF(D100="", 0)))))</f>
        <v>0</v>
      </c>
      <c r="G100" s="47">
        <f t="shared" ref="G100:G105" si="14">IF(D100="NA", 0, H100)</f>
        <v>10</v>
      </c>
      <c r="H100" s="6">
        <v>10</v>
      </c>
      <c r="I100" s="29"/>
      <c r="J100" s="37"/>
    </row>
    <row r="101" spans="1:10" s="7" customFormat="1" ht="36.9" customHeight="1">
      <c r="A101" s="16">
        <v>7.2</v>
      </c>
      <c r="B101" s="8" t="s">
        <v>113</v>
      </c>
      <c r="C101" s="8" t="s">
        <v>28</v>
      </c>
      <c r="D101" s="3"/>
      <c r="E101" s="17"/>
      <c r="F101" s="5">
        <f t="shared" si="13"/>
        <v>0</v>
      </c>
      <c r="G101" s="47">
        <f t="shared" si="14"/>
        <v>10</v>
      </c>
      <c r="H101" s="6">
        <v>10</v>
      </c>
      <c r="I101" s="29"/>
      <c r="J101" s="37"/>
    </row>
    <row r="102" spans="1:10" s="7" customFormat="1" ht="36.9" customHeight="1">
      <c r="A102" s="16">
        <v>7.3</v>
      </c>
      <c r="B102" s="8" t="s">
        <v>114</v>
      </c>
      <c r="C102" s="8" t="s">
        <v>66</v>
      </c>
      <c r="D102" s="3"/>
      <c r="E102" s="17"/>
      <c r="F102" s="5">
        <f t="shared" si="13"/>
        <v>0</v>
      </c>
      <c r="G102" s="47">
        <f t="shared" si="14"/>
        <v>5</v>
      </c>
      <c r="H102" s="6">
        <v>5</v>
      </c>
      <c r="I102" s="29"/>
      <c r="J102" s="37"/>
    </row>
    <row r="103" spans="1:10" s="7" customFormat="1" ht="36.9" customHeight="1">
      <c r="A103" s="16">
        <v>7.4</v>
      </c>
      <c r="B103" s="8" t="s">
        <v>160</v>
      </c>
      <c r="C103" s="38" t="s">
        <v>50</v>
      </c>
      <c r="D103" s="3"/>
      <c r="E103" s="17"/>
      <c r="F103" s="5">
        <f t="shared" si="13"/>
        <v>0</v>
      </c>
      <c r="G103" s="47">
        <f t="shared" si="14"/>
        <v>5</v>
      </c>
      <c r="H103" s="6">
        <v>5</v>
      </c>
      <c r="I103" s="29"/>
      <c r="J103" s="37"/>
    </row>
    <row r="104" spans="1:10" s="7" customFormat="1" ht="36.9" customHeight="1">
      <c r="A104" s="16">
        <v>7.5</v>
      </c>
      <c r="B104" s="8" t="s">
        <v>115</v>
      </c>
      <c r="C104" s="8" t="s">
        <v>28</v>
      </c>
      <c r="D104" s="3"/>
      <c r="E104" s="17"/>
      <c r="F104" s="5">
        <f t="shared" si="13"/>
        <v>0</v>
      </c>
      <c r="G104" s="47">
        <f t="shared" si="14"/>
        <v>10</v>
      </c>
      <c r="H104" s="6">
        <v>10</v>
      </c>
      <c r="I104" s="29"/>
      <c r="J104" s="37"/>
    </row>
    <row r="105" spans="1:10" s="7" customFormat="1" ht="57.6">
      <c r="A105" s="16">
        <v>7.6</v>
      </c>
      <c r="B105" s="8" t="s">
        <v>116</v>
      </c>
      <c r="C105" s="8" t="s">
        <v>117</v>
      </c>
      <c r="D105" s="3"/>
      <c r="E105" s="17"/>
      <c r="F105" s="5">
        <f t="shared" si="13"/>
        <v>0</v>
      </c>
      <c r="G105" s="47">
        <f t="shared" si="14"/>
        <v>10</v>
      </c>
      <c r="H105" s="6">
        <v>10</v>
      </c>
      <c r="I105" s="29"/>
      <c r="J105" s="37"/>
    </row>
    <row r="106" spans="1:10" s="7" customFormat="1" ht="14.4">
      <c r="A106" s="123"/>
      <c r="B106" s="123"/>
      <c r="C106" s="123"/>
      <c r="D106" s="123"/>
      <c r="E106" s="10" t="s">
        <v>40</v>
      </c>
      <c r="F106" s="9">
        <f>SUM(F100:F105)</f>
        <v>0</v>
      </c>
      <c r="G106" s="51">
        <f>SUM(G100:G105)</f>
        <v>50</v>
      </c>
      <c r="H106" s="9">
        <f>SUM(H100:H105)</f>
        <v>50</v>
      </c>
      <c r="I106" s="29"/>
      <c r="J106" s="37"/>
    </row>
    <row r="107" spans="1:10" s="7" customFormat="1" ht="20.100000000000001" customHeight="1">
      <c r="A107" s="27"/>
      <c r="B107" s="43"/>
      <c r="C107" s="55"/>
      <c r="D107" s="28"/>
      <c r="E107" s="37"/>
      <c r="F107" s="37"/>
      <c r="G107" s="50"/>
      <c r="H107" s="37"/>
      <c r="I107" s="29"/>
      <c r="J107" s="37"/>
    </row>
    <row r="108" spans="1:10" s="7" customFormat="1" ht="21.9" customHeight="1">
      <c r="A108" s="99" t="s">
        <v>118</v>
      </c>
      <c r="B108" s="100"/>
      <c r="C108" s="100"/>
      <c r="D108" s="100"/>
      <c r="E108" s="100"/>
      <c r="F108" s="100"/>
      <c r="G108" s="100"/>
      <c r="H108" s="100"/>
      <c r="I108" s="29"/>
      <c r="J108" s="37"/>
    </row>
    <row r="109" spans="1:10" s="7" customFormat="1" ht="39.6" customHeight="1">
      <c r="A109" s="126" t="s">
        <v>119</v>
      </c>
      <c r="B109" s="121"/>
      <c r="C109" s="121"/>
      <c r="D109" s="121"/>
      <c r="E109" s="121"/>
      <c r="F109" s="121"/>
      <c r="G109" s="121"/>
      <c r="H109" s="122"/>
      <c r="I109" s="29"/>
      <c r="J109" s="37"/>
    </row>
    <row r="110" spans="1:10" s="7" customFormat="1" ht="30" customHeight="1">
      <c r="A110" s="13" t="s">
        <v>14</v>
      </c>
      <c r="B110" s="14" t="s">
        <v>15</v>
      </c>
      <c r="C110" s="72" t="s">
        <v>16</v>
      </c>
      <c r="D110" s="9" t="s">
        <v>17</v>
      </c>
      <c r="E110" s="73" t="s">
        <v>18</v>
      </c>
      <c r="F110" s="73" t="s">
        <v>1</v>
      </c>
      <c r="G110" s="46" t="s">
        <v>19</v>
      </c>
      <c r="H110" s="74" t="s">
        <v>20</v>
      </c>
      <c r="I110" s="29"/>
      <c r="J110" s="37"/>
    </row>
    <row r="111" spans="1:10" s="7" customFormat="1" ht="44.4" customHeight="1">
      <c r="A111" s="16">
        <v>8.1</v>
      </c>
      <c r="B111" s="8" t="s">
        <v>120</v>
      </c>
      <c r="C111" s="8" t="s">
        <v>28</v>
      </c>
      <c r="D111" s="3"/>
      <c r="E111" s="17"/>
      <c r="F111" s="5">
        <f t="shared" ref="F111:F117" si="15">IF(D111="S",H111,IF(D111="M",(H111/2),IF(D111="U",0,IF(D111="NA","NA",IF(D111="", 0)))))</f>
        <v>0</v>
      </c>
      <c r="G111" s="47">
        <f t="shared" ref="G111:G117" si="16">IF(D111="NA", 0, H111)</f>
        <v>10</v>
      </c>
      <c r="H111" s="6">
        <v>10</v>
      </c>
      <c r="I111" s="29"/>
      <c r="J111" s="37"/>
    </row>
    <row r="112" spans="1:10" s="7" customFormat="1" ht="44.4" customHeight="1">
      <c r="A112" s="16">
        <v>8.1999999999999993</v>
      </c>
      <c r="B112" s="8" t="s">
        <v>121</v>
      </c>
      <c r="C112" s="8" t="s">
        <v>28</v>
      </c>
      <c r="D112" s="3"/>
      <c r="E112" s="17"/>
      <c r="F112" s="5">
        <f t="shared" si="15"/>
        <v>0</v>
      </c>
      <c r="G112" s="47">
        <f t="shared" si="16"/>
        <v>10</v>
      </c>
      <c r="H112" s="6">
        <v>10</v>
      </c>
      <c r="I112" s="29"/>
      <c r="J112" s="37"/>
    </row>
    <row r="113" spans="1:10" s="7" customFormat="1" ht="44.4" customHeight="1">
      <c r="A113" s="16">
        <v>8.3000000000000007</v>
      </c>
      <c r="B113" s="8" t="s">
        <v>122</v>
      </c>
      <c r="C113" s="8" t="s">
        <v>66</v>
      </c>
      <c r="D113" s="3"/>
      <c r="E113" s="17"/>
      <c r="F113" s="5">
        <f t="shared" si="15"/>
        <v>0</v>
      </c>
      <c r="G113" s="47">
        <f t="shared" si="16"/>
        <v>5</v>
      </c>
      <c r="H113" s="6">
        <v>5</v>
      </c>
      <c r="I113" s="29"/>
      <c r="J113" s="37"/>
    </row>
    <row r="114" spans="1:10" s="7" customFormat="1" ht="44.4" customHeight="1">
      <c r="A114" s="16">
        <v>8.4</v>
      </c>
      <c r="B114" s="8" t="s">
        <v>123</v>
      </c>
      <c r="C114" s="8" t="s">
        <v>66</v>
      </c>
      <c r="D114" s="3"/>
      <c r="E114" s="17"/>
      <c r="F114" s="5">
        <f t="shared" si="15"/>
        <v>0</v>
      </c>
      <c r="G114" s="47">
        <f t="shared" si="16"/>
        <v>10</v>
      </c>
      <c r="H114" s="6">
        <v>10</v>
      </c>
      <c r="I114" s="29"/>
      <c r="J114" s="37"/>
    </row>
    <row r="115" spans="1:10" s="7" customFormat="1" ht="69.599999999999994" customHeight="1">
      <c r="A115" s="16">
        <v>8.5</v>
      </c>
      <c r="B115" s="8" t="s">
        <v>124</v>
      </c>
      <c r="C115" s="38" t="s">
        <v>57</v>
      </c>
      <c r="D115" s="3"/>
      <c r="E115" s="17"/>
      <c r="F115" s="5">
        <f t="shared" si="15"/>
        <v>0</v>
      </c>
      <c r="G115" s="47">
        <f t="shared" si="16"/>
        <v>10</v>
      </c>
      <c r="H115" s="6">
        <v>10</v>
      </c>
      <c r="I115" s="29"/>
      <c r="J115" s="37"/>
    </row>
    <row r="116" spans="1:10" s="7" customFormat="1" ht="44.4" customHeight="1">
      <c r="A116" s="16">
        <v>8.6</v>
      </c>
      <c r="B116" s="8" t="s">
        <v>125</v>
      </c>
      <c r="C116" s="54" t="s">
        <v>126</v>
      </c>
      <c r="D116" s="3"/>
      <c r="E116" s="17"/>
      <c r="F116" s="5">
        <f t="shared" si="15"/>
        <v>0</v>
      </c>
      <c r="G116" s="47">
        <f t="shared" si="16"/>
        <v>5</v>
      </c>
      <c r="H116" s="6">
        <v>5</v>
      </c>
      <c r="J116" s="37"/>
    </row>
    <row r="117" spans="1:10" s="7" customFormat="1" ht="44.4" customHeight="1">
      <c r="A117" s="16">
        <v>8.6999999999999993</v>
      </c>
      <c r="B117" s="8" t="s">
        <v>127</v>
      </c>
      <c r="C117" s="54" t="s">
        <v>39</v>
      </c>
      <c r="D117" s="3"/>
      <c r="E117" s="17"/>
      <c r="F117" s="5">
        <f t="shared" si="15"/>
        <v>0</v>
      </c>
      <c r="G117" s="47">
        <f t="shared" si="16"/>
        <v>10</v>
      </c>
      <c r="H117" s="6">
        <v>10</v>
      </c>
      <c r="I117" s="29"/>
      <c r="J117" s="37"/>
    </row>
    <row r="118" spans="1:10" s="7" customFormat="1" ht="14.4">
      <c r="A118" s="123"/>
      <c r="B118" s="123"/>
      <c r="C118" s="123"/>
      <c r="D118" s="123"/>
      <c r="E118" s="10" t="s">
        <v>40</v>
      </c>
      <c r="F118" s="9">
        <f>SUM(F111:F117)</f>
        <v>0</v>
      </c>
      <c r="G118" s="51">
        <f>SUM(G111:G117)</f>
        <v>60</v>
      </c>
      <c r="H118" s="9">
        <f>SUM(H111:H117)</f>
        <v>60</v>
      </c>
      <c r="I118" s="29"/>
      <c r="J118" s="37"/>
    </row>
    <row r="119" spans="1:10" s="7" customFormat="1" ht="20.100000000000001" customHeight="1">
      <c r="A119" s="27"/>
      <c r="B119" s="43"/>
      <c r="C119" s="55"/>
      <c r="D119" s="28"/>
      <c r="E119" s="37"/>
      <c r="F119" s="37"/>
      <c r="G119" s="50"/>
      <c r="H119" s="37"/>
      <c r="I119" s="29"/>
      <c r="J119" s="37"/>
    </row>
    <row r="120" spans="1:10" s="7" customFormat="1" ht="21.9" customHeight="1">
      <c r="A120" s="102" t="s">
        <v>128</v>
      </c>
      <c r="B120" s="103"/>
      <c r="C120" s="103"/>
      <c r="D120" s="103"/>
      <c r="E120" s="103"/>
      <c r="F120" s="103"/>
      <c r="G120" s="103"/>
      <c r="H120" s="104"/>
      <c r="I120" s="29"/>
      <c r="J120" s="37"/>
    </row>
    <row r="121" spans="1:10" s="7" customFormat="1" ht="53.1" customHeight="1">
      <c r="A121" s="105" t="s">
        <v>129</v>
      </c>
      <c r="B121" s="106"/>
      <c r="C121" s="106"/>
      <c r="D121" s="106"/>
      <c r="E121" s="106"/>
      <c r="F121" s="106"/>
      <c r="G121" s="106"/>
      <c r="H121" s="107"/>
      <c r="I121" s="29"/>
      <c r="J121" s="37"/>
    </row>
    <row r="122" spans="1:10" s="7" customFormat="1" ht="30" customHeight="1">
      <c r="A122" s="13" t="s">
        <v>14</v>
      </c>
      <c r="B122" s="14" t="s">
        <v>15</v>
      </c>
      <c r="C122" s="72" t="s">
        <v>16</v>
      </c>
      <c r="D122" s="9" t="s">
        <v>17</v>
      </c>
      <c r="E122" s="73" t="s">
        <v>18</v>
      </c>
      <c r="F122" s="73" t="s">
        <v>1</v>
      </c>
      <c r="G122" s="46" t="s">
        <v>19</v>
      </c>
      <c r="H122" s="74" t="s">
        <v>20</v>
      </c>
      <c r="I122" s="29"/>
      <c r="J122" s="37"/>
    </row>
    <row r="123" spans="1:10" s="7" customFormat="1" ht="43.5" customHeight="1">
      <c r="A123" s="34">
        <v>9.1</v>
      </c>
      <c r="B123" s="19" t="s">
        <v>130</v>
      </c>
      <c r="C123" s="8" t="s">
        <v>131</v>
      </c>
      <c r="D123" s="35"/>
      <c r="E123" s="36"/>
      <c r="F123" s="5">
        <f t="shared" ref="F123:F126" si="17">IF(D123="S",H123,IF(D123="M",(H123/2),IF(D123="U",0,IF(D123="NA","NA",IF(D123="", 0)))))</f>
        <v>0</v>
      </c>
      <c r="G123" s="47">
        <f t="shared" ref="G123:G126" si="18">IF(D123="NA", 0, H123)</f>
        <v>25</v>
      </c>
      <c r="H123" s="6">
        <v>25</v>
      </c>
      <c r="I123" s="29"/>
      <c r="J123" s="37"/>
    </row>
    <row r="124" spans="1:10" s="7" customFormat="1" ht="43.5" customHeight="1">
      <c r="A124" s="34">
        <v>9.1999999999999993</v>
      </c>
      <c r="B124" s="19" t="s">
        <v>132</v>
      </c>
      <c r="C124" s="8" t="s">
        <v>50</v>
      </c>
      <c r="D124" s="35"/>
      <c r="E124" s="36"/>
      <c r="F124" s="5">
        <f t="shared" si="17"/>
        <v>0</v>
      </c>
      <c r="G124" s="47">
        <f t="shared" si="18"/>
        <v>25</v>
      </c>
      <c r="H124" s="6">
        <v>25</v>
      </c>
      <c r="J124" s="37"/>
    </row>
    <row r="125" spans="1:10" s="7" customFormat="1" ht="73.5" customHeight="1">
      <c r="A125" s="34">
        <v>9.3000000000000007</v>
      </c>
      <c r="B125" s="19" t="s">
        <v>133</v>
      </c>
      <c r="C125" s="8" t="s">
        <v>50</v>
      </c>
      <c r="D125" s="35"/>
      <c r="E125" s="36"/>
      <c r="F125" s="5">
        <f t="shared" si="17"/>
        <v>0</v>
      </c>
      <c r="G125" s="47">
        <f t="shared" si="18"/>
        <v>25</v>
      </c>
      <c r="H125" s="6">
        <v>25</v>
      </c>
      <c r="I125" s="29"/>
      <c r="J125" s="37"/>
    </row>
    <row r="126" spans="1:10" s="7" customFormat="1" ht="43.5" customHeight="1">
      <c r="A126" s="2">
        <v>9.4</v>
      </c>
      <c r="B126" s="19" t="s">
        <v>134</v>
      </c>
      <c r="C126" s="8" t="s">
        <v>28</v>
      </c>
      <c r="D126" s="3"/>
      <c r="E126" s="4"/>
      <c r="F126" s="5">
        <f t="shared" si="17"/>
        <v>0</v>
      </c>
      <c r="G126" s="47">
        <f t="shared" si="18"/>
        <v>25</v>
      </c>
      <c r="H126" s="6">
        <v>25</v>
      </c>
      <c r="I126" s="29"/>
      <c r="J126" s="37"/>
    </row>
    <row r="127" spans="1:10" s="7" customFormat="1" ht="13.5" customHeight="1">
      <c r="A127" s="108"/>
      <c r="B127" s="109"/>
      <c r="C127" s="110"/>
      <c r="D127" s="110"/>
      <c r="E127" s="10" t="s">
        <v>40</v>
      </c>
      <c r="F127" s="11">
        <f>SUM(F123:F126)</f>
        <v>0</v>
      </c>
      <c r="G127" s="48">
        <f>SUM(G123:G126)</f>
        <v>100</v>
      </c>
      <c r="H127" s="12">
        <f>SUM(H123:H126)</f>
        <v>100</v>
      </c>
      <c r="I127" s="29"/>
      <c r="J127" s="37"/>
    </row>
    <row r="128" spans="1:10" s="7" customFormat="1" ht="20.100000000000001" customHeight="1">
      <c r="A128" s="27"/>
      <c r="B128" s="43"/>
      <c r="C128" s="55"/>
      <c r="D128" s="28"/>
      <c r="E128" s="37"/>
      <c r="F128" s="37"/>
      <c r="G128" s="50"/>
      <c r="H128" s="37"/>
      <c r="I128" s="29"/>
      <c r="J128" s="37"/>
    </row>
    <row r="129" spans="1:10" s="7" customFormat="1" ht="21.9" customHeight="1">
      <c r="A129" s="102" t="s">
        <v>135</v>
      </c>
      <c r="B129" s="103"/>
      <c r="C129" s="103"/>
      <c r="D129" s="103"/>
      <c r="E129" s="103"/>
      <c r="F129" s="103"/>
      <c r="G129" s="103"/>
      <c r="H129" s="104"/>
      <c r="I129" s="29"/>
      <c r="J129" s="37"/>
    </row>
    <row r="130" spans="1:10" s="7" customFormat="1" ht="38.1" customHeight="1">
      <c r="A130" s="126" t="s">
        <v>136</v>
      </c>
      <c r="B130" s="121"/>
      <c r="C130" s="121"/>
      <c r="D130" s="121"/>
      <c r="E130" s="121"/>
      <c r="F130" s="121"/>
      <c r="G130" s="121"/>
      <c r="H130" s="122"/>
      <c r="I130" s="29"/>
      <c r="J130" s="37"/>
    </row>
    <row r="131" spans="1:10" s="7" customFormat="1" ht="30" customHeight="1">
      <c r="A131" s="13" t="s">
        <v>14</v>
      </c>
      <c r="B131" s="14" t="s">
        <v>15</v>
      </c>
      <c r="C131" s="72" t="s">
        <v>16</v>
      </c>
      <c r="D131" s="9" t="s">
        <v>17</v>
      </c>
      <c r="E131" s="73" t="s">
        <v>18</v>
      </c>
      <c r="F131" s="73" t="s">
        <v>1</v>
      </c>
      <c r="G131" s="46" t="s">
        <v>19</v>
      </c>
      <c r="H131" s="74" t="s">
        <v>20</v>
      </c>
      <c r="I131" s="29"/>
      <c r="J131" s="37"/>
    </row>
    <row r="132" spans="1:10" s="7" customFormat="1" ht="39.9" customHeight="1">
      <c r="A132" s="16">
        <v>10.1</v>
      </c>
      <c r="B132" s="8" t="s">
        <v>137</v>
      </c>
      <c r="C132" s="8" t="s">
        <v>28</v>
      </c>
      <c r="D132" s="3"/>
      <c r="E132" s="17"/>
      <c r="F132" s="5">
        <f t="shared" ref="F132:F136" si="19">IF(D132="S",H132,IF(D132="M",(H132/2),IF(D132="U",0,IF(D132="NA","NA",IF(D132="", 0)))))</f>
        <v>0</v>
      </c>
      <c r="G132" s="47">
        <f t="shared" ref="G132:G136" si="20">IF(D132="NA", 0, H132)</f>
        <v>15</v>
      </c>
      <c r="H132" s="6">
        <v>15</v>
      </c>
      <c r="I132" s="29"/>
      <c r="J132" s="37"/>
    </row>
    <row r="133" spans="1:10" s="7" customFormat="1" ht="39.9" customHeight="1">
      <c r="A133" s="16">
        <v>10.199999999999999</v>
      </c>
      <c r="B133" s="8" t="s">
        <v>138</v>
      </c>
      <c r="C133" s="8" t="s">
        <v>28</v>
      </c>
      <c r="D133" s="3"/>
      <c r="E133" s="17"/>
      <c r="F133" s="5">
        <f t="shared" si="19"/>
        <v>0</v>
      </c>
      <c r="G133" s="47">
        <f t="shared" si="20"/>
        <v>10</v>
      </c>
      <c r="H133" s="6">
        <v>10</v>
      </c>
      <c r="I133" s="29"/>
      <c r="J133" s="37"/>
    </row>
    <row r="134" spans="1:10" s="7" customFormat="1" ht="52.5" customHeight="1">
      <c r="A134" s="16">
        <v>10.3</v>
      </c>
      <c r="B134" s="8" t="s">
        <v>139</v>
      </c>
      <c r="C134" s="8" t="s">
        <v>140</v>
      </c>
      <c r="D134" s="3"/>
      <c r="E134" s="17"/>
      <c r="F134" s="5">
        <f t="shared" si="19"/>
        <v>0</v>
      </c>
      <c r="G134" s="47">
        <f t="shared" si="20"/>
        <v>10</v>
      </c>
      <c r="H134" s="6">
        <v>10</v>
      </c>
      <c r="I134" s="29"/>
      <c r="J134" s="37"/>
    </row>
    <row r="135" spans="1:10" s="7" customFormat="1" ht="47.1" customHeight="1">
      <c r="A135" s="16">
        <v>10.4</v>
      </c>
      <c r="B135" s="8" t="s">
        <v>141</v>
      </c>
      <c r="C135" s="8" t="s">
        <v>28</v>
      </c>
      <c r="D135" s="3"/>
      <c r="E135" s="17"/>
      <c r="F135" s="5">
        <f t="shared" si="19"/>
        <v>0</v>
      </c>
      <c r="G135" s="47">
        <f t="shared" si="20"/>
        <v>15</v>
      </c>
      <c r="H135" s="6">
        <v>15</v>
      </c>
      <c r="I135" s="29"/>
      <c r="J135" s="37"/>
    </row>
    <row r="136" spans="1:10" s="7" customFormat="1" ht="47.1" customHeight="1">
      <c r="A136" s="16">
        <v>10.5</v>
      </c>
      <c r="B136" s="8" t="s">
        <v>142</v>
      </c>
      <c r="C136" s="8" t="s">
        <v>28</v>
      </c>
      <c r="D136" s="3"/>
      <c r="E136" s="17"/>
      <c r="F136" s="5">
        <f t="shared" si="19"/>
        <v>0</v>
      </c>
      <c r="G136" s="47">
        <f t="shared" si="20"/>
        <v>10</v>
      </c>
      <c r="H136" s="6">
        <v>10</v>
      </c>
      <c r="I136" s="29"/>
      <c r="J136" s="37"/>
    </row>
    <row r="137" spans="1:10" ht="14.4">
      <c r="A137" s="123"/>
      <c r="B137" s="123"/>
      <c r="C137" s="123"/>
      <c r="D137" s="123"/>
      <c r="E137" s="10" t="s">
        <v>40</v>
      </c>
      <c r="F137" s="9">
        <f>SUM(F132:F136)</f>
        <v>0</v>
      </c>
      <c r="G137" s="51">
        <f>SUM(G132:G136)</f>
        <v>60</v>
      </c>
      <c r="H137" s="9">
        <f>SUM(H132:H136)</f>
        <v>60</v>
      </c>
    </row>
  </sheetData>
  <mergeCells count="32">
    <mergeCell ref="D5:H6"/>
    <mergeCell ref="A137:D137"/>
    <mergeCell ref="A106:D106"/>
    <mergeCell ref="A108:H108"/>
    <mergeCell ref="A109:H109"/>
    <mergeCell ref="A118:D118"/>
    <mergeCell ref="A129:H129"/>
    <mergeCell ref="A84:H84"/>
    <mergeCell ref="A95:D95"/>
    <mergeCell ref="A97:H97"/>
    <mergeCell ref="A98:H98"/>
    <mergeCell ref="A130:H130"/>
    <mergeCell ref="A61:D61"/>
    <mergeCell ref="A63:H63"/>
    <mergeCell ref="A64:H64"/>
    <mergeCell ref="A81:D81"/>
    <mergeCell ref="A83:H83"/>
    <mergeCell ref="A1:H1"/>
    <mergeCell ref="A120:H120"/>
    <mergeCell ref="A121:H121"/>
    <mergeCell ref="A127:D127"/>
    <mergeCell ref="A7:H7"/>
    <mergeCell ref="A8:H8"/>
    <mergeCell ref="A20:D20"/>
    <mergeCell ref="A22:H22"/>
    <mergeCell ref="A23:H23"/>
    <mergeCell ref="A40:D40"/>
    <mergeCell ref="A42:H42"/>
    <mergeCell ref="A43:H43"/>
    <mergeCell ref="A51:D51"/>
    <mergeCell ref="A53:H53"/>
    <mergeCell ref="A54:H54"/>
  </mergeCells>
  <printOptions horizontalCentered="1"/>
  <pageMargins left="0.25" right="0.25" top="0.25" bottom="0.35" header="0.1" footer="0.2"/>
  <pageSetup scale="60" fitToHeight="0" orientation="portrait" r:id="rId1"/>
  <headerFooter>
    <oddFooter>&amp;CS = Satisfactory; M = Marginal; U = Unacceptable; NA = Not Applicable</oddFooter>
  </headerFooter>
  <rowBreaks count="3" manualBreakCount="3">
    <brk id="20" max="16383" man="1"/>
    <brk id="51" max="16383" man="1"/>
    <brk id="81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C011DDEC5EFD4796A95B5D47788F08" ma:contentTypeVersion="16" ma:contentTypeDescription="Create a new document." ma:contentTypeScope="" ma:versionID="31178aae483aa04e7d397e07ed4ac6a9">
  <xsd:schema xmlns:xsd="http://www.w3.org/2001/XMLSchema" xmlns:xs="http://www.w3.org/2001/XMLSchema" xmlns:p="http://schemas.microsoft.com/office/2006/metadata/properties" xmlns:ns2="8ac8c335-67b5-4ab0-941b-b8f4b8382abe" xmlns:ns3="53fe1982-be0e-49e8-8250-384028e741ab" xmlns:ns4="f6e154a0-bc10-4d88-82a8-ba6de3e8188d" targetNamespace="http://schemas.microsoft.com/office/2006/metadata/properties" ma:root="true" ma:fieldsID="34dfd3a9aa90cc02ef2002b42a40346b" ns2:_="" ns3:_="" ns4:_="">
    <xsd:import namespace="8ac8c335-67b5-4ab0-941b-b8f4b8382abe"/>
    <xsd:import namespace="53fe1982-be0e-49e8-8250-384028e741ab"/>
    <xsd:import namespace="f6e154a0-bc10-4d88-82a8-ba6de3e818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8c335-67b5-4ab0-941b-b8f4b8382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51c0505-9178-438b-ba35-bf344bded5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fe1982-be0e-49e8-8250-384028e741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e154a0-bc10-4d88-82a8-ba6de3e8188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919527cc-4609-4aa5-ad94-3a1ff98b4a6a}" ma:internalName="TaxCatchAll" ma:showField="CatchAllData" ma:web="53fe1982-be0e-49e8-8250-384028e741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6e154a0-bc10-4d88-82a8-ba6de3e8188d" xsi:nil="true"/>
    <lcf76f155ced4ddcb4097134ff3c332f xmlns="8ac8c335-67b5-4ab0-941b-b8f4b8382a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8DD8FF-016A-45F5-9D08-47A7ED4C90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c8c335-67b5-4ab0-941b-b8f4b8382abe"/>
    <ds:schemaRef ds:uri="53fe1982-be0e-49e8-8250-384028e741ab"/>
    <ds:schemaRef ds:uri="f6e154a0-bc10-4d88-82a8-ba6de3e818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0E642F-2151-4B22-A22C-055FA5F511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B533BC-B912-4726-A53B-CC4D92A69105}">
  <ds:schemaRefs>
    <ds:schemaRef ds:uri="http://schemas.microsoft.com/office/2006/metadata/properties"/>
    <ds:schemaRef ds:uri="http://schemas.microsoft.com/office/infopath/2007/PartnerControls"/>
    <ds:schemaRef ds:uri="f6e154a0-bc10-4d88-82a8-ba6de3e8188d"/>
    <ds:schemaRef ds:uri="8ac8c335-67b5-4ab0-941b-b8f4b8382abe"/>
  </ds:schemaRefs>
</ds:datastoreItem>
</file>

<file path=docMetadata/LabelInfo.xml><?xml version="1.0" encoding="utf-8"?>
<clbl:labelList xmlns:clbl="http://schemas.microsoft.com/office/2020/mipLabelMetadata">
  <clbl:label id="{73f6646d-674a-42b3-b4bc-13429f02a60d}" enabled="1" method="Standard" siteId="{334c20a9-614f-4ea4-a007-b1c681f5207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Resumo</vt:lpstr>
      <vt:lpstr>Checklist</vt:lpstr>
      <vt:lpstr>Resumo!Print_Area</vt:lpstr>
      <vt:lpstr>Checklist!Print_Titles</vt:lpstr>
      <vt:lpstr>Resumo!Print_Titles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Nathan Mirdamadi</dc:creator>
  <cp:keywords/>
  <dc:description/>
  <cp:lastModifiedBy>Nick Hutu</cp:lastModifiedBy>
  <cp:revision/>
  <cp:lastPrinted>2026-01-28T13:15:09Z</cp:lastPrinted>
  <dcterms:created xsi:type="dcterms:W3CDTF">2015-04-16T14:41:17Z</dcterms:created>
  <dcterms:modified xsi:type="dcterms:W3CDTF">2026-03-25T13:35:07Z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0x010100B6C011DDEC5EFD4796A95B5D47788F08</vt:lpwstr>
  </property>
</Properties>
</file>